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Wolverine/• Taekwondo/Tournaments/•2026 04 The Tauranga Open/"/>
    </mc:Choice>
  </mc:AlternateContent>
  <xr:revisionPtr revIDLastSave="0" documentId="13_ncr:1_{9819D5C9-7176-1B46-9BAB-543D31F9342E}" xr6:coauthVersionLast="47" xr6:coauthVersionMax="47" xr10:uidLastSave="{00000000-0000-0000-0000-000000000000}"/>
  <bookViews>
    <workbookView xWindow="32260" yWindow="500" windowWidth="31700" windowHeight="22280" xr2:uid="{5A5ADF0A-22E4-0C46-A705-B06ED8AA6C89}"/>
  </bookViews>
  <sheets>
    <sheet name="Club Input" sheetId="1" r:id="rId1"/>
    <sheet name="Tournament Import" sheetId="2" r:id="rId2"/>
  </sheets>
  <definedNames>
    <definedName name="_xlnm.Print_Area" localSheetId="0">'Club Input'!$A$1:$L$50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W428" i="1" l="1"/>
  <c r="W427" i="1"/>
  <c r="W426" i="1"/>
  <c r="W425" i="1"/>
  <c r="W424" i="1"/>
  <c r="W423" i="1"/>
  <c r="W422" i="1"/>
  <c r="W421" i="1"/>
  <c r="W420" i="1"/>
  <c r="W419" i="1"/>
  <c r="W418" i="1"/>
  <c r="W417" i="1"/>
  <c r="W416" i="1"/>
  <c r="W415" i="1"/>
  <c r="W414" i="1"/>
  <c r="W413" i="1"/>
  <c r="W412" i="1"/>
  <c r="W411" i="1"/>
  <c r="W410" i="1"/>
  <c r="W409" i="1"/>
  <c r="W408" i="1"/>
  <c r="W407" i="1"/>
  <c r="W406" i="1"/>
  <c r="W405" i="1"/>
  <c r="W404" i="1"/>
  <c r="W403" i="1"/>
  <c r="W402" i="1"/>
  <c r="W401" i="1"/>
  <c r="W400" i="1"/>
  <c r="W399" i="1"/>
  <c r="W398" i="1"/>
  <c r="W397" i="1"/>
  <c r="W396" i="1"/>
  <c r="W395" i="1"/>
  <c r="W394" i="1"/>
  <c r="W393" i="1"/>
  <c r="W392" i="1"/>
  <c r="W391" i="1"/>
  <c r="W390" i="1"/>
  <c r="W389" i="1"/>
  <c r="W388" i="1"/>
  <c r="W387" i="1"/>
  <c r="W386" i="1"/>
  <c r="W385" i="1"/>
  <c r="W384" i="1"/>
  <c r="W383" i="1"/>
  <c r="W382" i="1"/>
  <c r="W381" i="1"/>
  <c r="W380" i="1"/>
  <c r="W379" i="1"/>
  <c r="W378" i="1"/>
  <c r="W377" i="1"/>
  <c r="W376" i="1"/>
  <c r="W375" i="1"/>
  <c r="W374" i="1"/>
  <c r="W373" i="1"/>
  <c r="W372" i="1"/>
  <c r="W371" i="1"/>
  <c r="W370" i="1"/>
  <c r="W369" i="1"/>
  <c r="W368" i="1"/>
  <c r="W367" i="1"/>
  <c r="W366" i="1"/>
  <c r="W365" i="1"/>
  <c r="W364" i="1"/>
  <c r="W363" i="1"/>
  <c r="W362" i="1"/>
  <c r="W361" i="1"/>
  <c r="W360" i="1"/>
  <c r="W359" i="1"/>
  <c r="W358" i="1"/>
  <c r="W357" i="1"/>
  <c r="W356" i="1"/>
  <c r="W355" i="1"/>
  <c r="W354" i="1"/>
  <c r="W353" i="1"/>
  <c r="W352" i="1"/>
  <c r="W351" i="1"/>
  <c r="W350" i="1"/>
  <c r="W349" i="1"/>
  <c r="W348" i="1"/>
  <c r="W347" i="1"/>
  <c r="W346" i="1"/>
  <c r="W345" i="1"/>
  <c r="W344" i="1"/>
  <c r="W343" i="1"/>
  <c r="W342" i="1"/>
  <c r="W341" i="1"/>
  <c r="W340" i="1"/>
  <c r="W339" i="1"/>
  <c r="W338" i="1"/>
  <c r="W337" i="1"/>
  <c r="W336" i="1"/>
  <c r="W335" i="1"/>
  <c r="W334" i="1"/>
  <c r="W333" i="1"/>
  <c r="W332" i="1"/>
  <c r="W331" i="1"/>
  <c r="W330" i="1"/>
  <c r="W329" i="1"/>
  <c r="W328" i="1"/>
  <c r="W327" i="1"/>
  <c r="W326" i="1"/>
  <c r="W325" i="1"/>
  <c r="W324" i="1"/>
  <c r="W323" i="1"/>
  <c r="W322" i="1"/>
  <c r="W321" i="1"/>
  <c r="W320" i="1"/>
  <c r="W319" i="1"/>
  <c r="W318" i="1"/>
  <c r="W317" i="1"/>
  <c r="W316" i="1"/>
  <c r="W315" i="1"/>
  <c r="W314" i="1"/>
  <c r="W313" i="1"/>
  <c r="W312" i="1"/>
  <c r="W311" i="1"/>
  <c r="W310" i="1"/>
  <c r="W309" i="1"/>
  <c r="W308" i="1"/>
  <c r="W307" i="1"/>
  <c r="W306" i="1"/>
  <c r="W305" i="1"/>
  <c r="W304" i="1"/>
  <c r="W303" i="1"/>
  <c r="W302" i="1"/>
  <c r="W301" i="1"/>
  <c r="W300" i="1"/>
  <c r="W299" i="1"/>
  <c r="W298" i="1"/>
  <c r="W297" i="1"/>
  <c r="W296" i="1"/>
  <c r="W295" i="1"/>
  <c r="W294" i="1"/>
  <c r="W293" i="1"/>
  <c r="W292" i="1"/>
  <c r="W291" i="1"/>
  <c r="W290" i="1"/>
  <c r="W289" i="1"/>
  <c r="W288" i="1"/>
  <c r="W287" i="1"/>
  <c r="W286" i="1"/>
  <c r="W285" i="1"/>
  <c r="W284" i="1"/>
  <c r="W283" i="1"/>
  <c r="W282" i="1"/>
  <c r="W281" i="1"/>
  <c r="W280" i="1"/>
  <c r="W279" i="1"/>
  <c r="W278" i="1"/>
  <c r="W277" i="1"/>
  <c r="W276" i="1"/>
  <c r="W275" i="1"/>
  <c r="W274" i="1"/>
  <c r="W273" i="1"/>
  <c r="W272" i="1"/>
  <c r="W271" i="1"/>
  <c r="W270" i="1"/>
  <c r="W269" i="1"/>
  <c r="W268" i="1"/>
  <c r="W267" i="1"/>
  <c r="W266" i="1"/>
  <c r="W265" i="1"/>
  <c r="W264" i="1"/>
  <c r="W263" i="1"/>
  <c r="W262" i="1"/>
  <c r="W261" i="1"/>
  <c r="W260" i="1"/>
  <c r="W259" i="1"/>
  <c r="W258" i="1"/>
  <c r="W257" i="1"/>
  <c r="W256" i="1"/>
  <c r="W255" i="1"/>
  <c r="W254" i="1"/>
  <c r="W253" i="1"/>
  <c r="W252" i="1"/>
  <c r="W251" i="1"/>
  <c r="W250" i="1"/>
  <c r="W249" i="1"/>
  <c r="W248" i="1"/>
  <c r="W247" i="1"/>
  <c r="W246" i="1"/>
  <c r="W245" i="1"/>
  <c r="W244" i="1"/>
  <c r="W243" i="1"/>
  <c r="W242" i="1"/>
  <c r="W241" i="1"/>
  <c r="W240" i="1"/>
  <c r="W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W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W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W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W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W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W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W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W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W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W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W96" i="1"/>
  <c r="W95" i="1"/>
  <c r="W94" i="1"/>
  <c r="W93" i="1"/>
  <c r="W92" i="1"/>
  <c r="W91" i="1"/>
  <c r="W90" i="1"/>
  <c r="W89" i="1"/>
  <c r="W88" i="1"/>
  <c r="W87" i="1"/>
  <c r="W86" i="1"/>
  <c r="W85" i="1"/>
  <c r="W84" i="1"/>
  <c r="W83" i="1"/>
  <c r="W82" i="1"/>
  <c r="W81" i="1"/>
  <c r="W80" i="1"/>
  <c r="W79" i="1"/>
  <c r="W78" i="1"/>
  <c r="W77" i="1"/>
  <c r="W76" i="1"/>
  <c r="W75" i="1"/>
  <c r="W74" i="1"/>
  <c r="W73" i="1"/>
  <c r="W72" i="1"/>
  <c r="W71" i="1"/>
  <c r="W70" i="1"/>
  <c r="W69" i="1"/>
  <c r="W68" i="1"/>
  <c r="W67" i="1"/>
  <c r="W66" i="1"/>
  <c r="W65" i="1"/>
  <c r="W64" i="1"/>
  <c r="W63" i="1"/>
  <c r="W62" i="1"/>
  <c r="W61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41" i="1"/>
  <c r="W40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R428" i="1"/>
  <c r="R427" i="1"/>
  <c r="R426" i="1"/>
  <c r="R425" i="1"/>
  <c r="R424" i="1"/>
  <c r="R423" i="1"/>
  <c r="R422" i="1"/>
  <c r="R421" i="1"/>
  <c r="R420" i="1"/>
  <c r="R419" i="1"/>
  <c r="R418" i="1"/>
  <c r="R417" i="1"/>
  <c r="R416" i="1"/>
  <c r="R415" i="1"/>
  <c r="R414" i="1"/>
  <c r="R413" i="1"/>
  <c r="R412" i="1"/>
  <c r="R411" i="1"/>
  <c r="R410" i="1"/>
  <c r="R409" i="1"/>
  <c r="R408" i="1"/>
  <c r="R407" i="1"/>
  <c r="R406" i="1"/>
  <c r="R405" i="1"/>
  <c r="R404" i="1"/>
  <c r="R403" i="1"/>
  <c r="R402" i="1"/>
  <c r="R401" i="1"/>
  <c r="R400" i="1"/>
  <c r="R399" i="1"/>
  <c r="R398" i="1"/>
  <c r="R397" i="1"/>
  <c r="R396" i="1"/>
  <c r="R395" i="1"/>
  <c r="R394" i="1"/>
  <c r="R393" i="1"/>
  <c r="R392" i="1"/>
  <c r="R391" i="1"/>
  <c r="R390" i="1"/>
  <c r="R389" i="1"/>
  <c r="R388" i="1"/>
  <c r="R387" i="1"/>
  <c r="R386" i="1"/>
  <c r="R385" i="1"/>
  <c r="R384" i="1"/>
  <c r="R383" i="1"/>
  <c r="R382" i="1"/>
  <c r="R381" i="1"/>
  <c r="R380" i="1"/>
  <c r="R379" i="1"/>
  <c r="R378" i="1"/>
  <c r="R377" i="1"/>
  <c r="R376" i="1"/>
  <c r="R375" i="1"/>
  <c r="R374" i="1"/>
  <c r="R373" i="1"/>
  <c r="R372" i="1"/>
  <c r="R371" i="1"/>
  <c r="R370" i="1"/>
  <c r="R369" i="1"/>
  <c r="R368" i="1"/>
  <c r="R367" i="1"/>
  <c r="R366" i="1"/>
  <c r="R365" i="1"/>
  <c r="R364" i="1"/>
  <c r="R363" i="1"/>
  <c r="R362" i="1"/>
  <c r="R361" i="1"/>
  <c r="R360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9" i="1"/>
  <c r="R338" i="1"/>
  <c r="R337" i="1"/>
  <c r="R336" i="1"/>
  <c r="R335" i="1"/>
  <c r="R334" i="1"/>
  <c r="R333" i="1"/>
  <c r="R332" i="1"/>
  <c r="R331" i="1"/>
  <c r="R330" i="1"/>
  <c r="R329" i="1"/>
  <c r="R328" i="1"/>
  <c r="R327" i="1"/>
  <c r="R326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4" i="1"/>
  <c r="R293" i="1"/>
  <c r="R292" i="1"/>
  <c r="R291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8" i="1"/>
  <c r="R277" i="1"/>
  <c r="R276" i="1"/>
  <c r="R275" i="1"/>
  <c r="R274" i="1"/>
  <c r="R273" i="1"/>
  <c r="R272" i="1"/>
  <c r="R271" i="1"/>
  <c r="R270" i="1"/>
  <c r="R269" i="1"/>
  <c r="R268" i="1"/>
  <c r="R267" i="1"/>
  <c r="R266" i="1"/>
  <c r="R265" i="1"/>
  <c r="R264" i="1"/>
  <c r="R263" i="1"/>
  <c r="R262" i="1"/>
  <c r="R261" i="1"/>
  <c r="R260" i="1"/>
  <c r="R259" i="1"/>
  <c r="R258" i="1"/>
  <c r="R257" i="1"/>
  <c r="R256" i="1"/>
  <c r="R255" i="1"/>
  <c r="R254" i="1"/>
  <c r="R253" i="1"/>
  <c r="R252" i="1"/>
  <c r="R251" i="1"/>
  <c r="R250" i="1"/>
  <c r="R249" i="1"/>
  <c r="R248" i="1"/>
  <c r="R247" i="1"/>
  <c r="R246" i="1"/>
  <c r="R245" i="1"/>
  <c r="R244" i="1"/>
  <c r="R243" i="1"/>
  <c r="R242" i="1"/>
  <c r="R241" i="1"/>
  <c r="R240" i="1"/>
  <c r="R239" i="1"/>
  <c r="R238" i="1"/>
  <c r="R237" i="1"/>
  <c r="R236" i="1"/>
  <c r="R235" i="1"/>
  <c r="R234" i="1"/>
  <c r="R233" i="1"/>
  <c r="R232" i="1"/>
  <c r="R231" i="1"/>
  <c r="R230" i="1"/>
  <c r="R229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7" i="1"/>
  <c r="R196" i="1"/>
  <c r="R195" i="1"/>
  <c r="R194" i="1"/>
  <c r="R193" i="1"/>
  <c r="R192" i="1"/>
  <c r="R191" i="1"/>
  <c r="R190" i="1"/>
  <c r="R189" i="1"/>
  <c r="R188" i="1"/>
  <c r="R187" i="1"/>
  <c r="R186" i="1"/>
  <c r="R185" i="1"/>
  <c r="R184" i="1"/>
  <c r="R183" i="1"/>
  <c r="R182" i="1"/>
  <c r="R181" i="1"/>
  <c r="R180" i="1"/>
  <c r="R179" i="1"/>
  <c r="R178" i="1"/>
  <c r="R177" i="1"/>
  <c r="R176" i="1"/>
  <c r="R175" i="1"/>
  <c r="R174" i="1"/>
  <c r="R173" i="1"/>
  <c r="R172" i="1"/>
  <c r="R171" i="1"/>
  <c r="R170" i="1"/>
  <c r="R169" i="1"/>
  <c r="R168" i="1"/>
  <c r="R167" i="1"/>
  <c r="R166" i="1"/>
  <c r="R165" i="1"/>
  <c r="R164" i="1"/>
  <c r="R163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50" i="1"/>
  <c r="R149" i="1"/>
  <c r="R148" i="1"/>
  <c r="R147" i="1"/>
  <c r="R146" i="1"/>
  <c r="R145" i="1"/>
  <c r="R144" i="1"/>
  <c r="R143" i="1"/>
  <c r="R142" i="1"/>
  <c r="R141" i="1"/>
  <c r="R140" i="1"/>
  <c r="R139" i="1"/>
  <c r="R138" i="1"/>
  <c r="R137" i="1"/>
  <c r="R136" i="1"/>
  <c r="R135" i="1"/>
  <c r="R134" i="1"/>
  <c r="R133" i="1"/>
  <c r="R132" i="1"/>
  <c r="R131" i="1"/>
  <c r="R130" i="1"/>
  <c r="R129" i="1"/>
  <c r="R128" i="1"/>
  <c r="R127" i="1"/>
  <c r="R126" i="1"/>
  <c r="R125" i="1"/>
  <c r="R124" i="1"/>
  <c r="R123" i="1"/>
  <c r="R122" i="1"/>
  <c r="R121" i="1"/>
  <c r="R120" i="1"/>
  <c r="R119" i="1"/>
  <c r="R118" i="1"/>
  <c r="R117" i="1"/>
  <c r="R116" i="1"/>
  <c r="R115" i="1"/>
  <c r="R114" i="1"/>
  <c r="R113" i="1"/>
  <c r="R112" i="1"/>
  <c r="R111" i="1"/>
  <c r="R110" i="1"/>
  <c r="R109" i="1"/>
  <c r="R108" i="1"/>
  <c r="R107" i="1"/>
  <c r="R106" i="1"/>
  <c r="R105" i="1"/>
  <c r="R104" i="1"/>
  <c r="R103" i="1"/>
  <c r="R102" i="1"/>
  <c r="R101" i="1"/>
  <c r="R100" i="1"/>
  <c r="R99" i="1"/>
  <c r="R98" i="1"/>
  <c r="R97" i="1"/>
  <c r="R96" i="1"/>
  <c r="R95" i="1"/>
  <c r="R94" i="1"/>
  <c r="R93" i="1"/>
  <c r="R92" i="1"/>
  <c r="R91" i="1"/>
  <c r="R90" i="1"/>
  <c r="R89" i="1"/>
  <c r="R88" i="1"/>
  <c r="R87" i="1"/>
  <c r="R86" i="1"/>
  <c r="R85" i="1"/>
  <c r="R84" i="1"/>
  <c r="R83" i="1"/>
  <c r="R82" i="1"/>
  <c r="R81" i="1"/>
  <c r="R80" i="1"/>
  <c r="R79" i="1"/>
  <c r="R78" i="1"/>
  <c r="R77" i="1"/>
  <c r="R76" i="1"/>
  <c r="R75" i="1"/>
  <c r="R74" i="1"/>
  <c r="R73" i="1"/>
  <c r="R72" i="1"/>
  <c r="R71" i="1"/>
  <c r="R70" i="1"/>
  <c r="R69" i="1"/>
  <c r="R68" i="1"/>
  <c r="R67" i="1"/>
  <c r="R66" i="1"/>
  <c r="R65" i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N42" i="1" l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N2" i="2"/>
  <c r="M2" i="2"/>
  <c r="N3" i="2"/>
  <c r="M3" i="2"/>
  <c r="N31" i="2"/>
  <c r="M31" i="2"/>
  <c r="N30" i="2"/>
  <c r="M30" i="2"/>
  <c r="N29" i="2"/>
  <c r="M29" i="2"/>
  <c r="N28" i="2"/>
  <c r="M28" i="2"/>
  <c r="N27" i="2"/>
  <c r="M27" i="2"/>
  <c r="N26" i="2"/>
  <c r="M26" i="2"/>
  <c r="N25" i="2"/>
  <c r="M25" i="2"/>
  <c r="N24" i="2"/>
  <c r="M24" i="2"/>
  <c r="N23" i="2"/>
  <c r="M23" i="2"/>
  <c r="N22" i="2"/>
  <c r="M22" i="2"/>
  <c r="N21" i="2"/>
  <c r="M21" i="2"/>
  <c r="N20" i="2"/>
  <c r="M20" i="2"/>
  <c r="N19" i="2"/>
  <c r="M19" i="2"/>
  <c r="N18" i="2"/>
  <c r="M18" i="2"/>
  <c r="N17" i="2"/>
  <c r="M17" i="2"/>
  <c r="N16" i="2"/>
  <c r="M16" i="2"/>
  <c r="N15" i="2"/>
  <c r="M15" i="2"/>
  <c r="N14" i="2"/>
  <c r="M14" i="2"/>
  <c r="N13" i="2"/>
  <c r="M13" i="2"/>
  <c r="N12" i="2"/>
  <c r="M12" i="2"/>
  <c r="N11" i="2"/>
  <c r="M11" i="2"/>
  <c r="N10" i="2"/>
  <c r="M10" i="2"/>
  <c r="N9" i="2"/>
  <c r="M9" i="2"/>
  <c r="N8" i="2"/>
  <c r="M8" i="2"/>
  <c r="N7" i="2"/>
  <c r="M7" i="2"/>
  <c r="N6" i="2"/>
  <c r="M6" i="2"/>
  <c r="N5" i="2"/>
  <c r="M5" i="2"/>
  <c r="N4" i="2"/>
  <c r="M4" i="2"/>
  <c r="J31" i="2"/>
  <c r="I31" i="2"/>
  <c r="H31" i="2"/>
  <c r="G31" i="2"/>
  <c r="F31" i="2"/>
  <c r="E31" i="2"/>
  <c r="D31" i="2"/>
  <c r="C31" i="2"/>
  <c r="B31" i="2"/>
  <c r="A31" i="2"/>
  <c r="J30" i="2"/>
  <c r="I30" i="2"/>
  <c r="H30" i="2"/>
  <c r="G30" i="2"/>
  <c r="F30" i="2"/>
  <c r="E30" i="2"/>
  <c r="D30" i="2"/>
  <c r="C30" i="2"/>
  <c r="B30" i="2"/>
  <c r="A30" i="2"/>
  <c r="J29" i="2"/>
  <c r="I29" i="2"/>
  <c r="H29" i="2"/>
  <c r="G29" i="2"/>
  <c r="F29" i="2"/>
  <c r="E29" i="2"/>
  <c r="D29" i="2"/>
  <c r="C29" i="2"/>
  <c r="B29" i="2"/>
  <c r="A29" i="2"/>
  <c r="J28" i="2"/>
  <c r="I28" i="2"/>
  <c r="H28" i="2"/>
  <c r="G28" i="2"/>
  <c r="F28" i="2"/>
  <c r="E28" i="2"/>
  <c r="D28" i="2"/>
  <c r="C28" i="2"/>
  <c r="B28" i="2"/>
  <c r="A28" i="2"/>
  <c r="J27" i="2"/>
  <c r="I27" i="2"/>
  <c r="H27" i="2"/>
  <c r="G27" i="2"/>
  <c r="F27" i="2"/>
  <c r="E27" i="2"/>
  <c r="D27" i="2"/>
  <c r="C27" i="2"/>
  <c r="B27" i="2"/>
  <c r="A27" i="2"/>
  <c r="J26" i="2"/>
  <c r="I26" i="2"/>
  <c r="H26" i="2"/>
  <c r="G26" i="2"/>
  <c r="F26" i="2"/>
  <c r="E26" i="2"/>
  <c r="D26" i="2"/>
  <c r="C26" i="2"/>
  <c r="B26" i="2"/>
  <c r="A26" i="2"/>
  <c r="J25" i="2"/>
  <c r="I25" i="2"/>
  <c r="H25" i="2"/>
  <c r="G25" i="2"/>
  <c r="F25" i="2"/>
  <c r="E25" i="2"/>
  <c r="D25" i="2"/>
  <c r="C25" i="2"/>
  <c r="B25" i="2"/>
  <c r="A25" i="2"/>
  <c r="J24" i="2"/>
  <c r="I24" i="2"/>
  <c r="H24" i="2"/>
  <c r="G24" i="2"/>
  <c r="F24" i="2"/>
  <c r="E24" i="2"/>
  <c r="D24" i="2"/>
  <c r="C24" i="2"/>
  <c r="B24" i="2"/>
  <c r="A24" i="2"/>
  <c r="J23" i="2"/>
  <c r="I23" i="2"/>
  <c r="H23" i="2"/>
  <c r="G23" i="2"/>
  <c r="F23" i="2"/>
  <c r="E23" i="2"/>
  <c r="D23" i="2"/>
  <c r="C23" i="2"/>
  <c r="B23" i="2"/>
  <c r="A23" i="2"/>
  <c r="J22" i="2"/>
  <c r="I22" i="2"/>
  <c r="H22" i="2"/>
  <c r="G22" i="2"/>
  <c r="F22" i="2"/>
  <c r="E22" i="2"/>
  <c r="D22" i="2"/>
  <c r="C22" i="2"/>
  <c r="B22" i="2"/>
  <c r="A22" i="2"/>
  <c r="J21" i="2"/>
  <c r="I21" i="2"/>
  <c r="H21" i="2"/>
  <c r="G21" i="2"/>
  <c r="F21" i="2"/>
  <c r="E21" i="2"/>
  <c r="D21" i="2"/>
  <c r="C21" i="2"/>
  <c r="B21" i="2"/>
  <c r="A21" i="2"/>
  <c r="J20" i="2"/>
  <c r="I20" i="2"/>
  <c r="H20" i="2"/>
  <c r="G20" i="2"/>
  <c r="F20" i="2"/>
  <c r="E20" i="2"/>
  <c r="D20" i="2"/>
  <c r="C20" i="2"/>
  <c r="B20" i="2"/>
  <c r="A20" i="2"/>
  <c r="J19" i="2"/>
  <c r="I19" i="2"/>
  <c r="H19" i="2"/>
  <c r="G19" i="2"/>
  <c r="F19" i="2"/>
  <c r="E19" i="2"/>
  <c r="D19" i="2"/>
  <c r="C19" i="2"/>
  <c r="B19" i="2"/>
  <c r="A19" i="2"/>
  <c r="J18" i="2"/>
  <c r="I18" i="2"/>
  <c r="H18" i="2"/>
  <c r="G18" i="2"/>
  <c r="F18" i="2"/>
  <c r="E18" i="2"/>
  <c r="D18" i="2"/>
  <c r="C18" i="2"/>
  <c r="B18" i="2"/>
  <c r="A18" i="2"/>
  <c r="J17" i="2"/>
  <c r="I17" i="2"/>
  <c r="H17" i="2"/>
  <c r="G17" i="2"/>
  <c r="F17" i="2"/>
  <c r="E17" i="2"/>
  <c r="D17" i="2"/>
  <c r="C17" i="2"/>
  <c r="B17" i="2"/>
  <c r="A17" i="2"/>
  <c r="J16" i="2"/>
  <c r="I16" i="2"/>
  <c r="H16" i="2"/>
  <c r="G16" i="2"/>
  <c r="F16" i="2"/>
  <c r="E16" i="2"/>
  <c r="D16" i="2"/>
  <c r="C16" i="2"/>
  <c r="B16" i="2"/>
  <c r="A16" i="2"/>
  <c r="J15" i="2"/>
  <c r="I15" i="2"/>
  <c r="H15" i="2"/>
  <c r="G15" i="2"/>
  <c r="F15" i="2"/>
  <c r="E15" i="2"/>
  <c r="D15" i="2"/>
  <c r="C15" i="2"/>
  <c r="B15" i="2"/>
  <c r="A15" i="2"/>
  <c r="J14" i="2"/>
  <c r="I14" i="2"/>
  <c r="H14" i="2"/>
  <c r="G14" i="2"/>
  <c r="F14" i="2"/>
  <c r="E14" i="2"/>
  <c r="D14" i="2"/>
  <c r="C14" i="2"/>
  <c r="B14" i="2"/>
  <c r="A14" i="2"/>
  <c r="J13" i="2"/>
  <c r="I13" i="2"/>
  <c r="H13" i="2"/>
  <c r="G13" i="2"/>
  <c r="F13" i="2"/>
  <c r="E13" i="2"/>
  <c r="D13" i="2"/>
  <c r="C13" i="2"/>
  <c r="B13" i="2"/>
  <c r="A13" i="2"/>
  <c r="J12" i="2"/>
  <c r="I12" i="2"/>
  <c r="H12" i="2"/>
  <c r="G12" i="2"/>
  <c r="F12" i="2"/>
  <c r="E12" i="2"/>
  <c r="D12" i="2"/>
  <c r="C12" i="2"/>
  <c r="B12" i="2"/>
  <c r="A12" i="2"/>
  <c r="J11" i="2"/>
  <c r="I11" i="2"/>
  <c r="H11" i="2"/>
  <c r="G11" i="2"/>
  <c r="F11" i="2"/>
  <c r="E11" i="2"/>
  <c r="D11" i="2"/>
  <c r="C11" i="2"/>
  <c r="B11" i="2"/>
  <c r="A11" i="2"/>
  <c r="J10" i="2"/>
  <c r="I10" i="2"/>
  <c r="H10" i="2"/>
  <c r="G10" i="2"/>
  <c r="F10" i="2"/>
  <c r="E10" i="2"/>
  <c r="D10" i="2"/>
  <c r="C10" i="2"/>
  <c r="B10" i="2"/>
  <c r="A10" i="2"/>
  <c r="J9" i="2"/>
  <c r="I9" i="2"/>
  <c r="H9" i="2"/>
  <c r="G9" i="2"/>
  <c r="F9" i="2"/>
  <c r="E9" i="2"/>
  <c r="D9" i="2"/>
  <c r="C9" i="2"/>
  <c r="B9" i="2"/>
  <c r="A9" i="2"/>
  <c r="J8" i="2"/>
  <c r="I8" i="2"/>
  <c r="H8" i="2"/>
  <c r="G8" i="2"/>
  <c r="F8" i="2"/>
  <c r="E8" i="2"/>
  <c r="D8" i="2"/>
  <c r="C8" i="2"/>
  <c r="B8" i="2"/>
  <c r="A8" i="2"/>
  <c r="J7" i="2"/>
  <c r="I7" i="2"/>
  <c r="H7" i="2"/>
  <c r="G7" i="2"/>
  <c r="F7" i="2"/>
  <c r="E7" i="2"/>
  <c r="D7" i="2"/>
  <c r="C7" i="2"/>
  <c r="B7" i="2"/>
  <c r="A7" i="2"/>
  <c r="J6" i="2"/>
  <c r="I6" i="2"/>
  <c r="H6" i="2"/>
  <c r="G6" i="2"/>
  <c r="F6" i="2"/>
  <c r="E6" i="2"/>
  <c r="D6" i="2"/>
  <c r="C6" i="2"/>
  <c r="B6" i="2"/>
  <c r="A6" i="2"/>
  <c r="J5" i="2"/>
  <c r="I5" i="2"/>
  <c r="H5" i="2"/>
  <c r="G5" i="2"/>
  <c r="F5" i="2"/>
  <c r="E5" i="2"/>
  <c r="D5" i="2"/>
  <c r="C5" i="2"/>
  <c r="B5" i="2"/>
  <c r="A5" i="2"/>
  <c r="J4" i="2"/>
  <c r="I4" i="2"/>
  <c r="H4" i="2"/>
  <c r="G4" i="2"/>
  <c r="F4" i="2"/>
  <c r="E4" i="2"/>
  <c r="D4" i="2"/>
  <c r="C4" i="2"/>
  <c r="B4" i="2"/>
  <c r="A4" i="2"/>
  <c r="M38" i="1"/>
  <c r="K27" i="2" s="1"/>
  <c r="M37" i="1"/>
  <c r="K26" i="2" s="1"/>
  <c r="M36" i="1"/>
  <c r="K25" i="2" s="1"/>
  <c r="M35" i="1"/>
  <c r="K24" i="2" s="1"/>
  <c r="M34" i="1"/>
  <c r="K23" i="2" s="1"/>
  <c r="M33" i="1"/>
  <c r="K22" i="2" s="1"/>
  <c r="M32" i="1"/>
  <c r="K21" i="2" s="1"/>
  <c r="M31" i="1"/>
  <c r="K20" i="2" s="1"/>
  <c r="M30" i="1"/>
  <c r="K19" i="2" s="1"/>
  <c r="M29" i="1"/>
  <c r="K18" i="2" s="1"/>
  <c r="M28" i="1"/>
  <c r="K17" i="2" s="1"/>
  <c r="M27" i="1"/>
  <c r="K16" i="2" s="1"/>
  <c r="M26" i="1"/>
  <c r="K15" i="2" s="1"/>
  <c r="M25" i="1"/>
  <c r="K14" i="2" s="1"/>
  <c r="M24" i="1"/>
  <c r="K13" i="2" s="1"/>
  <c r="J3" i="2"/>
  <c r="I3" i="2"/>
  <c r="H3" i="2"/>
  <c r="G3" i="2"/>
  <c r="F3" i="2"/>
  <c r="E3" i="2"/>
  <c r="D3" i="2"/>
  <c r="C3" i="2"/>
  <c r="B3" i="2"/>
  <c r="A3" i="2"/>
  <c r="J2" i="2"/>
  <c r="I2" i="2"/>
  <c r="H2" i="2"/>
  <c r="G2" i="2"/>
  <c r="F2" i="2"/>
  <c r="E2" i="2"/>
  <c r="D2" i="2"/>
  <c r="C2" i="2"/>
  <c r="B2" i="2"/>
  <c r="A2" i="2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L16" i="2" l="1"/>
  <c r="L24" i="2"/>
  <c r="L21" i="2"/>
  <c r="L13" i="2"/>
  <c r="L18" i="2"/>
  <c r="L26" i="2"/>
  <c r="L23" i="2"/>
  <c r="L15" i="2"/>
  <c r="L20" i="2"/>
  <c r="L19" i="2"/>
  <c r="L27" i="2"/>
  <c r="L14" i="2"/>
  <c r="L22" i="2"/>
  <c r="L17" i="2"/>
  <c r="L25" i="2"/>
  <c r="M42" i="1"/>
  <c r="K31" i="2" s="1"/>
  <c r="L31" i="2" s="1"/>
  <c r="M41" i="1"/>
  <c r="K30" i="2" s="1"/>
  <c r="L30" i="2" s="1"/>
  <c r="M40" i="1"/>
  <c r="K29" i="2" s="1"/>
  <c r="L29" i="2" s="1"/>
  <c r="M39" i="1"/>
  <c r="K28" i="2" s="1"/>
  <c r="L28" i="2" s="1"/>
  <c r="M23" i="1"/>
  <c r="K12" i="2" s="1"/>
  <c r="L12" i="2" s="1"/>
  <c r="M22" i="1"/>
  <c r="K11" i="2" s="1"/>
  <c r="L11" i="2" s="1"/>
  <c r="M21" i="1"/>
  <c r="K10" i="2" s="1"/>
  <c r="L10" i="2" s="1"/>
  <c r="M20" i="1"/>
  <c r="K9" i="2" s="1"/>
  <c r="L9" i="2" s="1"/>
  <c r="M19" i="1"/>
  <c r="K8" i="2" s="1"/>
  <c r="L8" i="2" s="1"/>
  <c r="M18" i="1"/>
  <c r="K7" i="2" s="1"/>
  <c r="L7" i="2" s="1"/>
  <c r="M17" i="1"/>
  <c r="K6" i="2" s="1"/>
  <c r="L6" i="2" s="1"/>
  <c r="M16" i="1"/>
  <c r="K5" i="2" s="1"/>
  <c r="L5" i="2" s="1"/>
  <c r="M14" i="1"/>
  <c r="K3" i="2" s="1"/>
  <c r="L3" i="2" s="1"/>
  <c r="M13" i="1"/>
  <c r="K2" i="2" s="1"/>
  <c r="L2" i="2" s="1"/>
  <c r="M9" i="1"/>
  <c r="M8" i="1"/>
  <c r="M7" i="1"/>
  <c r="M6" i="1"/>
  <c r="M5" i="1"/>
  <c r="M4" i="1"/>
  <c r="M3" i="1"/>
  <c r="M2" i="1"/>
  <c r="M15" i="1" l="1"/>
  <c r="K4" i="2" s="1"/>
  <c r="L4" i="2" s="1"/>
  <c r="J43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l="1"/>
  <c r="A25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<sst xmlns="http://schemas.openxmlformats.org/spreadsheetml/2006/main" count="2103" uniqueCount="133">
  <si>
    <t>Club Name:</t>
  </si>
  <si>
    <t>Team Manager:</t>
  </si>
  <si>
    <t>Instructor:</t>
  </si>
  <si>
    <t>Head Coach:</t>
  </si>
  <si>
    <t>Instructor Contact Number:</t>
  </si>
  <si>
    <t>Second Coach:</t>
  </si>
  <si>
    <t>Instructor Email Address:</t>
  </si>
  <si>
    <t>Third Coach:</t>
  </si>
  <si>
    <t>No.</t>
  </si>
  <si>
    <t>Individual Details</t>
  </si>
  <si>
    <t>Events Entered</t>
  </si>
  <si>
    <t xml:space="preserve">Cost </t>
  </si>
  <si>
    <t>M/F</t>
  </si>
  <si>
    <t>Year Born</t>
  </si>
  <si>
    <t>Garry Carpenter</t>
  </si>
  <si>
    <t>Type in First and Last Name</t>
  </si>
  <si>
    <t>ENTRIES ARE NOT CONFIRMED UNTIL FULL PAYMENT IS MADE</t>
  </si>
  <si>
    <t>TOTAL PAYABLE:</t>
  </si>
  <si>
    <t>Grade8-6</t>
  </si>
  <si>
    <t>Grade 5-3</t>
  </si>
  <si>
    <t>Grade5-3</t>
  </si>
  <si>
    <t>Grade2-1</t>
  </si>
  <si>
    <t>Weight</t>
  </si>
  <si>
    <t>Pairs</t>
  </si>
  <si>
    <t>Teams</t>
  </si>
  <si>
    <t>Poomsae Information</t>
  </si>
  <si>
    <t>Kyorugi Information</t>
  </si>
  <si>
    <t>Individual</t>
  </si>
  <si>
    <t>Entry Information</t>
  </si>
  <si>
    <t>Player Name</t>
  </si>
  <si>
    <t>Belt Grade</t>
  </si>
  <si>
    <t>Pair A</t>
  </si>
  <si>
    <t>Pair B</t>
  </si>
  <si>
    <t>Pair C</t>
  </si>
  <si>
    <t>Pair D</t>
  </si>
  <si>
    <t>Pair E</t>
  </si>
  <si>
    <t>Pair F</t>
  </si>
  <si>
    <t>Team A</t>
  </si>
  <si>
    <t>Team B</t>
  </si>
  <si>
    <t>Team C</t>
  </si>
  <si>
    <t>Team D</t>
  </si>
  <si>
    <t>Team E</t>
  </si>
  <si>
    <t>Team F</t>
  </si>
  <si>
    <t>Pair G</t>
  </si>
  <si>
    <t>Pair H</t>
  </si>
  <si>
    <t>YES</t>
  </si>
  <si>
    <t>Sparring</t>
  </si>
  <si>
    <t xml:space="preserve">Fees </t>
  </si>
  <si>
    <t>Club</t>
  </si>
  <si>
    <t>Player name</t>
  </si>
  <si>
    <t>Gender</t>
  </si>
  <si>
    <t>Team H</t>
  </si>
  <si>
    <t>Team G</t>
  </si>
  <si>
    <t>#</t>
  </si>
  <si>
    <t xml:space="preserve"> </t>
  </si>
  <si>
    <t>Competitor Name</t>
  </si>
  <si>
    <t>CLUB</t>
  </si>
  <si>
    <t>Sparring Division</t>
  </si>
  <si>
    <t>Male/Female</t>
  </si>
  <si>
    <t>Male</t>
  </si>
  <si>
    <t>Female</t>
  </si>
  <si>
    <t>IF you have more than 30 players to enter, please use a new spreadsheet</t>
  </si>
  <si>
    <t>Black Belt</t>
  </si>
  <si>
    <t>Div1-BB-WT</t>
  </si>
  <si>
    <t>Div2-BB-TR</t>
  </si>
  <si>
    <t>Age</t>
  </si>
  <si>
    <t>Minor 1 - 5 to 8 yrs</t>
  </si>
  <si>
    <t>U20kg </t>
  </si>
  <si>
    <t>U25kg </t>
  </si>
  <si>
    <t>U30kg </t>
  </si>
  <si>
    <t>U35kg </t>
  </si>
  <si>
    <t>U40kg </t>
  </si>
  <si>
    <t>U45kg </t>
  </si>
  <si>
    <t>U50kg </t>
  </si>
  <si>
    <t>O50kg </t>
  </si>
  <si>
    <t>Minor 2 - 9 to 11 yrs</t>
  </si>
  <si>
    <t>U55kg</t>
  </si>
  <si>
    <t>O55kg</t>
  </si>
  <si>
    <t>Cadet - 12 to 14 yrs</t>
  </si>
  <si>
    <t>U33kg</t>
  </si>
  <si>
    <t>U37kg</t>
  </si>
  <si>
    <t>U41kg</t>
  </si>
  <si>
    <t>U49kg</t>
  </si>
  <si>
    <t>U53kg</t>
  </si>
  <si>
    <t>U57kg</t>
  </si>
  <si>
    <t>U61kg</t>
  </si>
  <si>
    <t>U65kg</t>
  </si>
  <si>
    <t>O65 kg </t>
  </si>
  <si>
    <t>U29kg</t>
  </si>
  <si>
    <t>U44kg</t>
  </si>
  <si>
    <t>U47kg</t>
  </si>
  <si>
    <t>U51kg</t>
  </si>
  <si>
    <t>O59 kg </t>
  </si>
  <si>
    <t>Junior - 15 to 17 yrs</t>
  </si>
  <si>
    <t>U48kg</t>
  </si>
  <si>
    <t>U59kg</t>
  </si>
  <si>
    <t>U63kg</t>
  </si>
  <si>
    <t>U68kg</t>
  </si>
  <si>
    <t>U73kg</t>
  </si>
  <si>
    <t>U78kg</t>
  </si>
  <si>
    <t>O78 kg </t>
  </si>
  <si>
    <t>U42kg</t>
  </si>
  <si>
    <t>U46kg</t>
  </si>
  <si>
    <t>U52kg</t>
  </si>
  <si>
    <t>O68 kg </t>
  </si>
  <si>
    <t>Senior 17 &amp; Over</t>
  </si>
  <si>
    <t>U54kg</t>
  </si>
  <si>
    <t>U58kg</t>
  </si>
  <si>
    <t>U74kg</t>
  </si>
  <si>
    <t>U80kg</t>
  </si>
  <si>
    <t>U87kg</t>
  </si>
  <si>
    <t>O87 kg </t>
  </si>
  <si>
    <t>U62kg</t>
  </si>
  <si>
    <t>U67kg</t>
  </si>
  <si>
    <t>O73 kg </t>
  </si>
  <si>
    <t>Grade</t>
  </si>
  <si>
    <t>Grade 8-6</t>
  </si>
  <si>
    <t>Grade 2-1</t>
  </si>
  <si>
    <t>SET initial Sparring Division</t>
  </si>
  <si>
    <t>SET Individual Poomsae Division</t>
  </si>
  <si>
    <t>OFFICE USE ONLY</t>
  </si>
  <si>
    <t>Name - Club</t>
  </si>
  <si>
    <t>Individual Poomsae Division</t>
  </si>
  <si>
    <t>NO</t>
  </si>
  <si>
    <t>AGE</t>
  </si>
  <si>
    <t>No Poomsae</t>
  </si>
  <si>
    <t>No Sparring</t>
  </si>
  <si>
    <t>Veteran 35 &amp; Over</t>
  </si>
  <si>
    <t>Email the completed spreadsheet to: instructor@budosouth.co.nz</t>
  </si>
  <si>
    <t>BANK ACCOUNT NAME - HAYLEY STOREY</t>
  </si>
  <si>
    <t>BANK ACCOUNT NUMBER - 06-0491-0161422-31</t>
  </si>
  <si>
    <t>Email the completed spreadsheet to: hayley@ilovetkd.nz                                                                                        BANK ACCOUNT NAME - HAYLEY STOREY
BANK ACCOUNT NUMBER - 06-0491-0161422-31</t>
  </si>
  <si>
    <t>Email the completed spreadsheet to: hayley@ilovetkd.nz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</si>
</sst>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;[Red]&quot;$&quot;#,##0.00"/>
    <numFmt numFmtId="165" formatCode="_(&quot;$&quot;* #,##0_);_(&quot;$&quot;* \(#,##0\);_(&quot;$&quot;* &quot;-&quot;??_);_(@_)"/>
  </numFmts>
  <fonts count="3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 Light"/>
      <family val="2"/>
      <scheme val="major"/>
    </font>
    <font>
      <b/>
      <sz val="18"/>
      <color theme="1"/>
      <name val="Calibri Light"/>
      <family val="1"/>
      <scheme val="major"/>
    </font>
    <font>
      <b/>
      <sz val="12"/>
      <name val="Calibri Light"/>
      <family val="2"/>
      <scheme val="major"/>
    </font>
    <font>
      <sz val="12"/>
      <name val="Calibri Light"/>
      <family val="2"/>
      <scheme val="maj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color theme="1"/>
      <name val="Calibri Light"/>
      <family val="1"/>
      <scheme val="major"/>
    </font>
    <font>
      <sz val="11"/>
      <color theme="1"/>
      <name val="Calibri Light"/>
      <family val="2"/>
      <scheme val="major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sz val="11"/>
      <name val="Calibri Light"/>
      <family val="2"/>
      <scheme val="maj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 Light"/>
      <family val="2"/>
      <scheme val="major"/>
    </font>
    <font>
      <b/>
      <sz val="16"/>
      <color theme="0"/>
      <name val="Calibri Light"/>
      <family val="2"/>
      <scheme val="major"/>
    </font>
    <font>
      <b/>
      <sz val="12"/>
      <color theme="0"/>
      <name val="Calibri Light"/>
      <family val="2"/>
      <scheme val="major"/>
    </font>
    <font>
      <sz val="16"/>
      <color theme="1"/>
      <name val="Calibri Light"/>
      <family val="1"/>
      <scheme val="major"/>
    </font>
    <font>
      <b/>
      <sz val="12"/>
      <color theme="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sz val="12"/>
      <color theme="0"/>
      <name val="Calibri Light"/>
      <family val="2"/>
      <scheme val="major"/>
    </font>
    <font>
      <sz val="12"/>
      <color theme="0"/>
      <name val="Arial"/>
      <family val="2"/>
    </font>
    <font>
      <sz val="16"/>
      <color theme="0"/>
      <name val="Calibri Light"/>
      <family val="1"/>
      <scheme val="major"/>
    </font>
    <font>
      <sz val="11"/>
      <color theme="0"/>
      <name val="Arial"/>
      <family val="2"/>
    </font>
    <font>
      <sz val="12"/>
      <color theme="0"/>
      <name val="Calibri Light"/>
      <family val="1"/>
      <scheme val="major"/>
    </font>
    <font>
      <b/>
      <sz val="10"/>
      <name val="Calibri Light"/>
      <family val="2"/>
      <scheme val="major"/>
    </font>
    <font>
      <sz val="10"/>
      <color theme="0"/>
      <name val="Calibri"/>
      <family val="2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8"/>
      <color theme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030A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6" fillId="0" borderId="0" applyNumberFormat="0" applyFill="0" applyBorder="0" applyAlignment="0" applyProtection="0"/>
  </cellStyleXfs>
  <cellXfs count="106">
    <xf numFmtId="0" fontId="0" fillId="0" borderId="0" xfId="0"/>
    <xf numFmtId="164" fontId="23" fillId="10" borderId="16" xfId="2" applyNumberFormat="1" applyFont="1" applyFill="1" applyBorder="1" applyAlignment="1">
      <alignment horizontal="center" vertical="center"/>
    </xf>
    <xf numFmtId="0" fontId="13" fillId="7" borderId="11" xfId="0" applyFont="1" applyFill="1" applyBorder="1" applyAlignment="1">
      <alignment horizontal="center" vertical="center"/>
    </xf>
    <xf numFmtId="49" fontId="7" fillId="6" borderId="18" xfId="2" applyNumberFormat="1" applyFont="1" applyFill="1" applyBorder="1" applyAlignment="1">
      <alignment horizontal="center" vertical="center" wrapText="1"/>
    </xf>
    <xf numFmtId="49" fontId="7" fillId="6" borderId="19" xfId="2" applyNumberFormat="1" applyFont="1" applyFill="1" applyBorder="1" applyAlignment="1">
      <alignment horizontal="center" vertical="center" wrapText="1"/>
    </xf>
    <xf numFmtId="49" fontId="7" fillId="6" borderId="20" xfId="2" applyNumberFormat="1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/>
    </xf>
    <xf numFmtId="0" fontId="21" fillId="8" borderId="13" xfId="0" applyFont="1" applyFill="1" applyBorder="1" applyAlignment="1">
      <alignment horizontal="center" vertical="center"/>
    </xf>
    <xf numFmtId="0" fontId="21" fillId="14" borderId="17" xfId="0" applyFont="1" applyFill="1" applyBorder="1" applyAlignment="1">
      <alignment horizontal="center" vertical="center"/>
    </xf>
    <xf numFmtId="0" fontId="21" fillId="14" borderId="11" xfId="0" applyFont="1" applyFill="1" applyBorder="1" applyAlignment="1">
      <alignment horizontal="center" vertical="center"/>
    </xf>
    <xf numFmtId="0" fontId="21" fillId="14" borderId="14" xfId="0" applyFont="1" applyFill="1" applyBorder="1" applyAlignment="1">
      <alignment horizontal="center" vertical="center"/>
    </xf>
    <xf numFmtId="44" fontId="4" fillId="0" borderId="0" xfId="1" applyFont="1" applyFill="1" applyBorder="1" applyAlignment="1">
      <alignment horizontal="right" vertical="center"/>
    </xf>
    <xf numFmtId="0" fontId="21" fillId="16" borderId="0" xfId="0" applyFont="1" applyFill="1" applyAlignment="1">
      <alignment horizontal="center" vertical="center"/>
    </xf>
    <xf numFmtId="44" fontId="28" fillId="0" borderId="0" xfId="1" applyFont="1" applyFill="1" applyBorder="1" applyAlignment="1">
      <alignment horizontal="right" vertical="center"/>
    </xf>
    <xf numFmtId="0" fontId="21" fillId="14" borderId="0" xfId="0" applyFont="1" applyFill="1" applyAlignment="1">
      <alignment horizontal="center" vertical="center"/>
    </xf>
    <xf numFmtId="0" fontId="0" fillId="0" borderId="1" xfId="0" applyBorder="1"/>
    <xf numFmtId="0" fontId="0" fillId="0" borderId="15" xfId="0" applyBorder="1"/>
    <xf numFmtId="0" fontId="17" fillId="0" borderId="0" xfId="0" applyFont="1"/>
    <xf numFmtId="0" fontId="17" fillId="17" borderId="0" xfId="0" applyFont="1" applyFill="1" applyAlignment="1">
      <alignment horizontal="center" vertical="center"/>
    </xf>
    <xf numFmtId="0" fontId="4" fillId="15" borderId="0" xfId="0" applyFont="1" applyFill="1" applyAlignment="1">
      <alignment horizontal="center" vertical="center"/>
    </xf>
    <xf numFmtId="49" fontId="2" fillId="15" borderId="0" xfId="2" applyNumberFormat="1" applyFill="1" applyAlignment="1">
      <alignment horizontal="left" vertical="center"/>
    </xf>
    <xf numFmtId="49" fontId="7" fillId="5" borderId="0" xfId="2" applyNumberFormat="1" applyFont="1" applyFill="1" applyAlignment="1">
      <alignment horizontal="center" vertical="center"/>
    </xf>
    <xf numFmtId="49" fontId="20" fillId="4" borderId="0" xfId="2" applyNumberFormat="1" applyFont="1" applyFill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49" fontId="7" fillId="6" borderId="0" xfId="2" applyNumberFormat="1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16" fillId="11" borderId="0" xfId="2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164" fontId="3" fillId="0" borderId="0" xfId="2" applyNumberFormat="1" applyFont="1" applyAlignment="1">
      <alignment horizontal="center" vertical="center"/>
    </xf>
    <xf numFmtId="0" fontId="13" fillId="7" borderId="0" xfId="0" applyFont="1" applyFill="1" applyAlignment="1">
      <alignment horizontal="center" vertical="center"/>
    </xf>
    <xf numFmtId="49" fontId="32" fillId="6" borderId="0" xfId="2" applyNumberFormat="1" applyFont="1" applyFill="1" applyAlignment="1">
      <alignment horizontal="center" vertical="center" wrapText="1"/>
    </xf>
    <xf numFmtId="49" fontId="7" fillId="6" borderId="0" xfId="2" applyNumberFormat="1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/>
    </xf>
    <xf numFmtId="164" fontId="23" fillId="10" borderId="0" xfId="2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right"/>
    </xf>
    <xf numFmtId="0" fontId="2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textRotation="90"/>
    </xf>
    <xf numFmtId="0" fontId="23" fillId="0" borderId="0" xfId="0" applyFont="1" applyAlignment="1">
      <alignment horizontal="right" vertical="center"/>
    </xf>
    <xf numFmtId="0" fontId="28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 textRotation="90"/>
    </xf>
    <xf numFmtId="0" fontId="28" fillId="0" borderId="0" xfId="0" applyFont="1" applyAlignment="1">
      <alignment horizontal="right"/>
    </xf>
    <xf numFmtId="0" fontId="30" fillId="0" borderId="0" xfId="0" applyFont="1" applyAlignment="1">
      <alignment horizontal="right"/>
    </xf>
    <xf numFmtId="0" fontId="31" fillId="0" borderId="0" xfId="0" applyFont="1"/>
    <xf numFmtId="0" fontId="30" fillId="0" borderId="0" xfId="0" applyFont="1"/>
    <xf numFmtId="0" fontId="33" fillId="0" borderId="0" xfId="0" applyFont="1"/>
    <xf numFmtId="0" fontId="17" fillId="0" borderId="12" xfId="0" applyFont="1" applyBorder="1"/>
    <xf numFmtId="0" fontId="17" fillId="0" borderId="1" xfId="0" applyFont="1" applyBorder="1"/>
    <xf numFmtId="0" fontId="17" fillId="17" borderId="15" xfId="0" applyFont="1" applyFill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4" fillId="15" borderId="6" xfId="0" applyFont="1" applyFill="1" applyBorder="1" applyAlignment="1">
      <alignment horizontal="center" vertical="center"/>
    </xf>
    <xf numFmtId="49" fontId="2" fillId="15" borderId="6" xfId="2" applyNumberFormat="1" applyFill="1" applyBorder="1" applyAlignment="1">
      <alignment horizontal="left" vertical="center"/>
    </xf>
    <xf numFmtId="49" fontId="7" fillId="5" borderId="4" xfId="2" applyNumberFormat="1" applyFont="1" applyFill="1" applyBorder="1" applyAlignment="1">
      <alignment horizontal="center" vertical="center"/>
    </xf>
    <xf numFmtId="0" fontId="18" fillId="6" borderId="4" xfId="0" applyFont="1" applyFill="1" applyBorder="1" applyAlignment="1">
      <alignment horizontal="center" vertical="center"/>
    </xf>
    <xf numFmtId="1" fontId="8" fillId="0" borderId="4" xfId="2" applyNumberFormat="1" applyFont="1" applyBorder="1" applyAlignment="1">
      <alignment horizontal="center" vertical="center"/>
    </xf>
    <xf numFmtId="1" fontId="27" fillId="11" borderId="4" xfId="2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9" fontId="14" fillId="4" borderId="4" xfId="2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34" fillId="4" borderId="6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 textRotation="90" wrapText="1"/>
    </xf>
    <xf numFmtId="49" fontId="2" fillId="15" borderId="4" xfId="2" applyNumberFormat="1" applyFill="1" applyBorder="1" applyAlignment="1">
      <alignment horizontal="left" vertical="center"/>
    </xf>
    <xf numFmtId="0" fontId="24" fillId="15" borderId="0" xfId="0" applyFont="1" applyFill="1" applyAlignment="1">
      <alignment horizontal="left" vertical="center"/>
    </xf>
    <xf numFmtId="49" fontId="26" fillId="2" borderId="0" xfId="2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7" fillId="0" borderId="5" xfId="3" applyFont="1" applyBorder="1" applyAlignment="1">
      <alignment horizontal="center"/>
    </xf>
    <xf numFmtId="0" fontId="37" fillId="0" borderId="6" xfId="3" applyFont="1" applyBorder="1" applyAlignment="1">
      <alignment horizontal="center"/>
    </xf>
    <xf numFmtId="0" fontId="37" fillId="0" borderId="7" xfId="3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5" fillId="0" borderId="0" xfId="0" applyFont="1" applyAlignment="1">
      <alignment horizontal="center"/>
    </xf>
    <xf numFmtId="0" fontId="35" fillId="0" borderId="15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5" fillId="0" borderId="9" xfId="0" applyFont="1" applyBorder="1" applyAlignment="1">
      <alignment horizontal="center"/>
    </xf>
    <xf numFmtId="0" fontId="6" fillId="12" borderId="2" xfId="0" applyFont="1" applyFill="1" applyBorder="1" applyAlignment="1">
      <alignment horizontal="center" vertical="center" textRotation="90" wrapText="1"/>
    </xf>
    <xf numFmtId="0" fontId="6" fillId="12" borderId="3" xfId="0" applyFont="1" applyFill="1" applyBorder="1" applyAlignment="1">
      <alignment horizontal="center" vertical="center" textRotation="90" wrapText="1"/>
    </xf>
    <xf numFmtId="49" fontId="7" fillId="13" borderId="0" xfId="2" applyNumberFormat="1" applyFont="1" applyFill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49" fontId="26" fillId="2" borderId="6" xfId="2" applyNumberFormat="1" applyFont="1" applyFill="1" applyBorder="1" applyAlignment="1">
      <alignment horizontal="left" vertical="center"/>
    </xf>
    <xf numFmtId="0" fontId="18" fillId="0" borderId="6" xfId="0" applyFont="1" applyBorder="1" applyAlignment="1">
      <alignment vertical="center"/>
    </xf>
    <xf numFmtId="0" fontId="25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3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65" fontId="11" fillId="6" borderId="23" xfId="1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3" fillId="15" borderId="5" xfId="2" applyNumberFormat="1" applyFont="1" applyFill="1" applyBorder="1" applyAlignment="1">
      <alignment horizontal="left" vertical="center"/>
    </xf>
    <xf numFmtId="0" fontId="0" fillId="15" borderId="6" xfId="0" applyFill="1" applyBorder="1" applyAlignment="1">
      <alignment horizontal="left" vertical="center"/>
    </xf>
    <xf numFmtId="49" fontId="19" fillId="9" borderId="0" xfId="2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19" fillId="8" borderId="0" xfId="2" applyNumberFormat="1" applyFont="1" applyFill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 xr:uid="{1B31BE41-8761-D74E-A043-F00B04F77E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nstructor@budosouth.co.nz?subject=Tournament%20Entr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3CD6-9EE5-864F-9CEA-8120EEF16578}">
  <sheetPr>
    <pageSetUpPr fitToPage="1"/>
  </sheetPr>
  <dimension ref="A1:W607"/>
  <sheetViews>
    <sheetView tabSelected="1" workbookViewId="0">
      <selection activeCell="N4" sqref="N4:Q4"/>
    </sheetView>
  </sheetViews>
  <sheetFormatPr baseColWidth="10" defaultRowHeight="16" x14ac:dyDescent="0.2"/>
  <cols>
    <col min="1" max="1" width="5" customWidth="1"/>
    <col min="2" max="2" width="23.83203125" customWidth="1"/>
    <col min="7" max="7" width="13.1640625" customWidth="1"/>
    <col min="8" max="8" width="13.83203125" customWidth="1"/>
    <col min="9" max="9" width="6.5" customWidth="1"/>
    <col min="10" max="10" width="10.6640625" customWidth="1"/>
    <col min="13" max="13" width="21.83203125" customWidth="1"/>
    <col min="14" max="14" width="11.6640625" customWidth="1"/>
    <col min="15" max="15" width="21.1640625" customWidth="1"/>
    <col min="16" max="16" width="24.83203125" customWidth="1"/>
    <col min="17" max="17" width="31.83203125" customWidth="1"/>
    <col min="18" max="18" width="45.33203125" customWidth="1"/>
    <col min="19" max="19" width="19.83203125" customWidth="1"/>
    <col min="23" max="23" width="45.83203125" customWidth="1"/>
  </cols>
  <sheetData>
    <row r="1" spans="1:23" ht="21" customHeight="1" x14ac:dyDescent="0.2">
      <c r="A1" s="101" t="s">
        <v>0</v>
      </c>
      <c r="B1" s="102"/>
      <c r="C1" s="93"/>
      <c r="D1" s="94"/>
      <c r="E1" s="94"/>
      <c r="F1" s="57"/>
      <c r="G1" s="58" t="s">
        <v>1</v>
      </c>
      <c r="H1" s="91"/>
      <c r="I1" s="92"/>
      <c r="J1" s="92"/>
      <c r="K1" s="92"/>
      <c r="L1" s="89"/>
      <c r="M1" s="17" t="s">
        <v>48</v>
      </c>
      <c r="N1" s="17"/>
      <c r="O1" s="17"/>
      <c r="P1" s="17" t="s">
        <v>49</v>
      </c>
      <c r="Q1" s="17" t="s">
        <v>50</v>
      </c>
    </row>
    <row r="2" spans="1:23" ht="21" customHeight="1" thickBot="1" x14ac:dyDescent="0.25">
      <c r="A2" s="71" t="s">
        <v>2</v>
      </c>
      <c r="B2" s="72"/>
      <c r="C2" s="75"/>
      <c r="D2" s="76"/>
      <c r="E2" s="76"/>
      <c r="F2" s="19"/>
      <c r="G2" s="20" t="s">
        <v>3</v>
      </c>
      <c r="H2" s="73"/>
      <c r="I2" s="74"/>
      <c r="J2" s="74"/>
      <c r="K2" s="74"/>
      <c r="L2" s="90"/>
      <c r="M2" s="17">
        <f t="shared" ref="M2:M42" si="0">$C$1</f>
        <v>0</v>
      </c>
      <c r="N2" s="17"/>
      <c r="O2" s="17"/>
    </row>
    <row r="3" spans="1:23" ht="21" customHeight="1" x14ac:dyDescent="0.3">
      <c r="A3" s="71" t="s">
        <v>4</v>
      </c>
      <c r="B3" s="72"/>
      <c r="C3" s="75"/>
      <c r="D3" s="76"/>
      <c r="E3" s="76"/>
      <c r="F3" s="19"/>
      <c r="G3" s="20" t="s">
        <v>5</v>
      </c>
      <c r="H3" s="73"/>
      <c r="I3" s="74"/>
      <c r="J3" s="74"/>
      <c r="K3" s="74"/>
      <c r="L3" s="90"/>
      <c r="M3" s="17">
        <f t="shared" si="0"/>
        <v>0</v>
      </c>
      <c r="N3" s="77" t="s">
        <v>132</v>
      </c>
      <c r="O3" s="78"/>
      <c r="P3" s="78"/>
      <c r="Q3" s="79"/>
    </row>
    <row r="4" spans="1:23" ht="21" customHeight="1" x14ac:dyDescent="0.3">
      <c r="A4" s="71" t="s">
        <v>6</v>
      </c>
      <c r="B4" s="72"/>
      <c r="C4" s="75"/>
      <c r="D4" s="76"/>
      <c r="E4" s="76"/>
      <c r="F4" s="19"/>
      <c r="G4" s="20" t="s">
        <v>7</v>
      </c>
      <c r="H4" s="73"/>
      <c r="I4" s="74"/>
      <c r="J4" s="74"/>
      <c r="K4" s="74"/>
      <c r="L4" s="90"/>
      <c r="M4" s="17">
        <f t="shared" si="0"/>
        <v>0</v>
      </c>
      <c r="N4" s="80" t="s">
        <v>129</v>
      </c>
      <c r="O4" s="81"/>
      <c r="P4" s="81"/>
      <c r="Q4" s="82"/>
    </row>
    <row r="5" spans="1:23" ht="31" customHeight="1" thickBot="1" x14ac:dyDescent="0.35">
      <c r="A5" s="64" t="s">
        <v>128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3"/>
      <c r="M5" s="17">
        <f t="shared" si="0"/>
        <v>0</v>
      </c>
      <c r="N5" s="83" t="s">
        <v>130</v>
      </c>
      <c r="O5" s="84"/>
      <c r="P5" s="84"/>
      <c r="Q5" s="85"/>
    </row>
    <row r="6" spans="1:23" ht="31" customHeight="1" x14ac:dyDescent="0.2">
      <c r="A6" s="66"/>
      <c r="B6" s="65"/>
      <c r="C6" s="65"/>
      <c r="D6" s="65"/>
      <c r="E6" s="65"/>
      <c r="F6" s="65"/>
      <c r="G6" s="65"/>
      <c r="H6" s="65"/>
      <c r="I6" s="65"/>
      <c r="J6" s="65"/>
      <c r="K6" s="65"/>
      <c r="L6" s="63"/>
      <c r="M6" s="17">
        <f t="shared" si="0"/>
        <v>0</v>
      </c>
      <c r="N6" s="17"/>
      <c r="O6" s="17"/>
    </row>
    <row r="7" spans="1:23" ht="16" customHeight="1" x14ac:dyDescent="0.2">
      <c r="A7" s="67" t="s">
        <v>61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86"/>
      <c r="M7" s="17">
        <f t="shared" si="0"/>
        <v>0</v>
      </c>
      <c r="N7" s="17"/>
      <c r="O7" s="17"/>
    </row>
    <row r="8" spans="1:23" x14ac:dyDescent="0.2">
      <c r="A8" s="66"/>
      <c r="B8" s="65"/>
      <c r="C8" s="65"/>
      <c r="D8" s="65"/>
      <c r="E8" s="65"/>
      <c r="F8" s="65"/>
      <c r="G8" s="65"/>
      <c r="H8" s="65"/>
      <c r="I8" s="65"/>
      <c r="J8" s="65"/>
      <c r="K8" s="65"/>
      <c r="L8" s="86"/>
      <c r="M8" s="17">
        <f t="shared" si="0"/>
        <v>0</v>
      </c>
      <c r="N8" s="17"/>
      <c r="O8" s="17"/>
    </row>
    <row r="9" spans="1:23" ht="24" customHeight="1" x14ac:dyDescent="0.2">
      <c r="A9" s="59" t="s">
        <v>8</v>
      </c>
      <c r="B9" s="21" t="s">
        <v>29</v>
      </c>
      <c r="C9" s="88" t="s">
        <v>28</v>
      </c>
      <c r="D9" s="65"/>
      <c r="E9" s="65"/>
      <c r="F9" s="88" t="s">
        <v>10</v>
      </c>
      <c r="G9" s="65"/>
      <c r="H9" s="65"/>
      <c r="I9" s="65"/>
      <c r="J9" s="65"/>
      <c r="K9" s="22" t="s">
        <v>11</v>
      </c>
      <c r="L9" s="86"/>
      <c r="M9" s="17">
        <f t="shared" si="0"/>
        <v>0</v>
      </c>
      <c r="N9" s="17"/>
      <c r="O9" s="17"/>
    </row>
    <row r="10" spans="1:23" ht="22" customHeight="1" thickBot="1" x14ac:dyDescent="0.25">
      <c r="A10" s="60"/>
      <c r="B10" s="23"/>
      <c r="C10" s="24" t="s">
        <v>9</v>
      </c>
      <c r="D10" s="25"/>
      <c r="E10" s="25"/>
      <c r="F10" s="105" t="s">
        <v>26</v>
      </c>
      <c r="G10" s="104"/>
      <c r="H10" s="103" t="s">
        <v>25</v>
      </c>
      <c r="I10" s="104"/>
      <c r="J10" s="104"/>
      <c r="K10" s="26"/>
      <c r="L10" s="86"/>
      <c r="M10" s="17" t="s">
        <v>120</v>
      </c>
      <c r="N10" s="17"/>
      <c r="O10" s="17"/>
    </row>
    <row r="11" spans="1:23" ht="19" x14ac:dyDescent="0.2">
      <c r="A11" s="61" t="s">
        <v>53</v>
      </c>
      <c r="B11" s="27" t="s">
        <v>14</v>
      </c>
      <c r="C11" s="27" t="s">
        <v>59</v>
      </c>
      <c r="D11" s="28">
        <v>1966</v>
      </c>
      <c r="E11" s="29" t="s">
        <v>62</v>
      </c>
      <c r="F11" s="27">
        <v>82.55</v>
      </c>
      <c r="G11" s="29" t="s">
        <v>45</v>
      </c>
      <c r="H11" s="29" t="s">
        <v>63</v>
      </c>
      <c r="I11" s="29" t="s">
        <v>31</v>
      </c>
      <c r="J11" s="30" t="s">
        <v>37</v>
      </c>
      <c r="K11" s="31">
        <v>150</v>
      </c>
      <c r="L11" s="70" t="s">
        <v>131</v>
      </c>
      <c r="M11" s="68" t="s">
        <v>120</v>
      </c>
      <c r="N11" s="68"/>
      <c r="O11" s="68"/>
      <c r="P11" s="68"/>
      <c r="Q11" s="69"/>
    </row>
    <row r="12" spans="1:23" ht="21" customHeight="1" x14ac:dyDescent="0.2">
      <c r="A12" s="62" t="s">
        <v>53</v>
      </c>
      <c r="B12" s="32" t="s">
        <v>15</v>
      </c>
      <c r="C12" s="33" t="s">
        <v>58</v>
      </c>
      <c r="D12" s="34" t="s">
        <v>13</v>
      </c>
      <c r="E12" s="34" t="s">
        <v>30</v>
      </c>
      <c r="F12" s="35" t="s">
        <v>22</v>
      </c>
      <c r="G12" s="35" t="s">
        <v>46</v>
      </c>
      <c r="H12" s="14" t="s">
        <v>27</v>
      </c>
      <c r="I12" s="14" t="s">
        <v>23</v>
      </c>
      <c r="J12" s="14" t="s">
        <v>24</v>
      </c>
      <c r="K12" s="36" t="s">
        <v>47</v>
      </c>
      <c r="L12" s="70"/>
      <c r="M12" s="18" t="s">
        <v>56</v>
      </c>
      <c r="N12" s="18" t="s">
        <v>124</v>
      </c>
      <c r="O12" s="18"/>
      <c r="P12" s="18" t="s">
        <v>118</v>
      </c>
      <c r="Q12" s="54" t="s">
        <v>119</v>
      </c>
      <c r="R12" s="17" t="s">
        <v>126</v>
      </c>
      <c r="S12" s="50" t="s">
        <v>65</v>
      </c>
      <c r="T12" s="50" t="s">
        <v>22</v>
      </c>
      <c r="U12" s="50" t="s">
        <v>115</v>
      </c>
      <c r="V12" s="50" t="s">
        <v>50</v>
      </c>
      <c r="W12" s="50" t="s">
        <v>125</v>
      </c>
    </row>
    <row r="13" spans="1:23" x14ac:dyDescent="0.2">
      <c r="A13" s="61">
        <f>1</f>
        <v>1</v>
      </c>
      <c r="B13" s="29" t="s">
        <v>55</v>
      </c>
      <c r="C13" s="29" t="s">
        <v>54</v>
      </c>
      <c r="D13" s="29" t="s">
        <v>54</v>
      </c>
      <c r="E13" s="29" t="s">
        <v>54</v>
      </c>
      <c r="F13" s="37">
        <v>0</v>
      </c>
      <c r="G13" s="29" t="s">
        <v>54</v>
      </c>
      <c r="H13" s="29" t="s">
        <v>54</v>
      </c>
      <c r="I13" s="29" t="s">
        <v>54</v>
      </c>
      <c r="J13" s="30" t="s">
        <v>54</v>
      </c>
      <c r="K13" s="31" t="s">
        <v>54</v>
      </c>
      <c r="L13" s="70"/>
      <c r="M13">
        <f t="shared" si="0"/>
        <v>0</v>
      </c>
      <c r="N13" t="e">
        <f>2026-D13</f>
        <v>#VALUE!</v>
      </c>
      <c r="O13" t="str">
        <f>CONCATENATE(G13," ",C13," ",E13," ","Wt ",F13)</f>
        <v xml:space="preserve">      Wt 0</v>
      </c>
      <c r="P13" s="38" t="s">
        <v>126</v>
      </c>
      <c r="Q13" s="16" t="s">
        <v>125</v>
      </c>
      <c r="R13" s="17" t="str">
        <f>CONCATENATE(V13," ",U13," ",S13," ",T13)</f>
        <v>Male Grade 8-6 Minor 1 - 5 to 8 yrs U20kg </v>
      </c>
      <c r="S13" s="50" t="s">
        <v>66</v>
      </c>
      <c r="T13" s="50" t="s">
        <v>67</v>
      </c>
      <c r="U13" s="50" t="s">
        <v>116</v>
      </c>
      <c r="V13" s="50" t="s">
        <v>59</v>
      </c>
      <c r="W13" s="51" t="str">
        <f>CONCATENATE(V13," ",U13," ",S13,)</f>
        <v>Male Grade 8-6 Minor 1 - 5 to 8 yrs</v>
      </c>
    </row>
    <row r="14" spans="1:23" x14ac:dyDescent="0.2">
      <c r="A14" s="61">
        <f t="shared" ref="A14:A42" si="1">A13+1</f>
        <v>2</v>
      </c>
      <c r="B14" s="29" t="s">
        <v>55</v>
      </c>
      <c r="C14" s="29" t="s">
        <v>54</v>
      </c>
      <c r="D14" s="29" t="s">
        <v>54</v>
      </c>
      <c r="E14" s="29" t="s">
        <v>54</v>
      </c>
      <c r="F14" s="37">
        <v>0</v>
      </c>
      <c r="G14" s="29" t="s">
        <v>54</v>
      </c>
      <c r="H14" s="29" t="s">
        <v>54</v>
      </c>
      <c r="I14" s="29" t="s">
        <v>54</v>
      </c>
      <c r="J14" s="30" t="s">
        <v>54</v>
      </c>
      <c r="K14" s="31" t="s">
        <v>54</v>
      </c>
      <c r="L14" s="70"/>
      <c r="M14">
        <f t="shared" si="0"/>
        <v>0</v>
      </c>
      <c r="N14" t="e">
        <f t="shared" ref="N14:N42" si="2">2026-D14</f>
        <v>#VALUE!</v>
      </c>
      <c r="O14" t="str">
        <f t="shared" ref="O14:O42" si="3">CONCATENATE(G14," ",C14," ",E14," ","Wt ",F14)</f>
        <v xml:space="preserve">      Wt 0</v>
      </c>
      <c r="P14" s="38" t="s">
        <v>126</v>
      </c>
      <c r="Q14" s="16" t="s">
        <v>125</v>
      </c>
      <c r="R14" s="17" t="str">
        <f t="shared" ref="R14:R77" si="4">CONCATENATE(V14," ",U14," ",S14," ",T14)</f>
        <v>Male Grade 8-6 Minor 1 - 5 to 8 yrs U25kg </v>
      </c>
      <c r="S14" s="50" t="s">
        <v>66</v>
      </c>
      <c r="T14" s="50" t="s">
        <v>68</v>
      </c>
      <c r="U14" s="50" t="s">
        <v>116</v>
      </c>
      <c r="V14" s="50" t="s">
        <v>59</v>
      </c>
      <c r="W14" s="51" t="str">
        <f t="shared" ref="W14:W77" si="5">CONCATENATE(V14," ",U14," ",S14,)</f>
        <v>Male Grade 8-6 Minor 1 - 5 to 8 yrs</v>
      </c>
    </row>
    <row r="15" spans="1:23" x14ac:dyDescent="0.2">
      <c r="A15" s="61">
        <f t="shared" si="1"/>
        <v>3</v>
      </c>
      <c r="B15" s="29" t="s">
        <v>55</v>
      </c>
      <c r="C15" s="29" t="s">
        <v>54</v>
      </c>
      <c r="D15" s="29" t="s">
        <v>54</v>
      </c>
      <c r="E15" s="29" t="s">
        <v>54</v>
      </c>
      <c r="F15" s="37">
        <v>0</v>
      </c>
      <c r="G15" s="29" t="s">
        <v>54</v>
      </c>
      <c r="H15" s="29" t="s">
        <v>54</v>
      </c>
      <c r="I15" s="29" t="s">
        <v>54</v>
      </c>
      <c r="J15" s="30" t="s">
        <v>54</v>
      </c>
      <c r="K15" s="31" t="s">
        <v>54</v>
      </c>
      <c r="L15" s="70"/>
      <c r="M15">
        <f t="shared" ref="M15" si="6">$C$1</f>
        <v>0</v>
      </c>
      <c r="N15" t="e">
        <f t="shared" si="2"/>
        <v>#VALUE!</v>
      </c>
      <c r="O15" t="str">
        <f t="shared" si="3"/>
        <v xml:space="preserve">      Wt 0</v>
      </c>
      <c r="P15" s="38" t="s">
        <v>126</v>
      </c>
      <c r="Q15" s="16" t="s">
        <v>125</v>
      </c>
      <c r="R15" s="17" t="str">
        <f t="shared" si="4"/>
        <v>Male Grade 8-6 Minor 1 - 5 to 8 yrs U30kg </v>
      </c>
      <c r="S15" s="50" t="s">
        <v>66</v>
      </c>
      <c r="T15" s="50" t="s">
        <v>69</v>
      </c>
      <c r="U15" s="50" t="s">
        <v>116</v>
      </c>
      <c r="V15" s="50" t="s">
        <v>59</v>
      </c>
      <c r="W15" s="51" t="str">
        <f t="shared" si="5"/>
        <v>Male Grade 8-6 Minor 1 - 5 to 8 yrs</v>
      </c>
    </row>
    <row r="16" spans="1:23" x14ac:dyDescent="0.2">
      <c r="A16" s="61">
        <f t="shared" si="1"/>
        <v>4</v>
      </c>
      <c r="B16" s="29" t="s">
        <v>55</v>
      </c>
      <c r="C16" s="29" t="s">
        <v>54</v>
      </c>
      <c r="D16" s="29" t="s">
        <v>54</v>
      </c>
      <c r="E16" s="29" t="s">
        <v>54</v>
      </c>
      <c r="F16" s="37">
        <v>0</v>
      </c>
      <c r="G16" s="29" t="s">
        <v>54</v>
      </c>
      <c r="H16" s="29" t="s">
        <v>54</v>
      </c>
      <c r="I16" s="29" t="s">
        <v>54</v>
      </c>
      <c r="J16" s="30" t="s">
        <v>54</v>
      </c>
      <c r="K16" s="31" t="s">
        <v>54</v>
      </c>
      <c r="L16" s="70"/>
      <c r="M16">
        <f t="shared" si="0"/>
        <v>0</v>
      </c>
      <c r="N16" t="e">
        <f t="shared" si="2"/>
        <v>#VALUE!</v>
      </c>
      <c r="O16" t="str">
        <f t="shared" si="3"/>
        <v xml:space="preserve">      Wt 0</v>
      </c>
      <c r="P16" s="38" t="s">
        <v>126</v>
      </c>
      <c r="Q16" s="16" t="s">
        <v>125</v>
      </c>
      <c r="R16" s="17" t="str">
        <f t="shared" si="4"/>
        <v>Male Grade 8-6 Minor 1 - 5 to 8 yrs U35kg </v>
      </c>
      <c r="S16" s="50" t="s">
        <v>66</v>
      </c>
      <c r="T16" s="50" t="s">
        <v>70</v>
      </c>
      <c r="U16" s="50" t="s">
        <v>116</v>
      </c>
      <c r="V16" s="50" t="s">
        <v>59</v>
      </c>
      <c r="W16" s="51" t="str">
        <f t="shared" si="5"/>
        <v>Male Grade 8-6 Minor 1 - 5 to 8 yrs</v>
      </c>
    </row>
    <row r="17" spans="1:23" x14ac:dyDescent="0.2">
      <c r="A17" s="61">
        <f t="shared" si="1"/>
        <v>5</v>
      </c>
      <c r="B17" s="29" t="s">
        <v>55</v>
      </c>
      <c r="C17" s="29" t="s">
        <v>54</v>
      </c>
      <c r="D17" s="29" t="s">
        <v>54</v>
      </c>
      <c r="E17" s="29" t="s">
        <v>54</v>
      </c>
      <c r="F17" s="37">
        <v>0</v>
      </c>
      <c r="G17" s="29" t="s">
        <v>54</v>
      </c>
      <c r="H17" s="29" t="s">
        <v>54</v>
      </c>
      <c r="I17" s="29" t="s">
        <v>54</v>
      </c>
      <c r="J17" s="30" t="s">
        <v>54</v>
      </c>
      <c r="K17" s="31" t="s">
        <v>54</v>
      </c>
      <c r="L17" s="70"/>
      <c r="M17">
        <f t="shared" si="0"/>
        <v>0</v>
      </c>
      <c r="N17" t="e">
        <f t="shared" si="2"/>
        <v>#VALUE!</v>
      </c>
      <c r="O17" t="str">
        <f t="shared" si="3"/>
        <v xml:space="preserve">      Wt 0</v>
      </c>
      <c r="P17" s="38" t="s">
        <v>126</v>
      </c>
      <c r="Q17" s="16" t="s">
        <v>125</v>
      </c>
      <c r="R17" s="17" t="str">
        <f t="shared" si="4"/>
        <v>Male Grade 8-6 Minor 1 - 5 to 8 yrs U40kg </v>
      </c>
      <c r="S17" s="50" t="s">
        <v>66</v>
      </c>
      <c r="T17" s="50" t="s">
        <v>71</v>
      </c>
      <c r="U17" s="50" t="s">
        <v>116</v>
      </c>
      <c r="V17" s="50" t="s">
        <v>59</v>
      </c>
      <c r="W17" s="51" t="str">
        <f t="shared" si="5"/>
        <v>Male Grade 8-6 Minor 1 - 5 to 8 yrs</v>
      </c>
    </row>
    <row r="18" spans="1:23" x14ac:dyDescent="0.2">
      <c r="A18" s="61">
        <f t="shared" si="1"/>
        <v>6</v>
      </c>
      <c r="B18" s="29" t="s">
        <v>55</v>
      </c>
      <c r="C18" s="29" t="s">
        <v>54</v>
      </c>
      <c r="D18" s="29" t="s">
        <v>54</v>
      </c>
      <c r="E18" s="29" t="s">
        <v>54</v>
      </c>
      <c r="F18" s="37">
        <v>0</v>
      </c>
      <c r="G18" s="29" t="s">
        <v>54</v>
      </c>
      <c r="H18" s="29" t="s">
        <v>54</v>
      </c>
      <c r="I18" s="29" t="s">
        <v>54</v>
      </c>
      <c r="J18" s="30" t="s">
        <v>54</v>
      </c>
      <c r="K18" s="31" t="s">
        <v>54</v>
      </c>
      <c r="L18" s="70"/>
      <c r="M18">
        <f t="shared" si="0"/>
        <v>0</v>
      </c>
      <c r="N18" t="e">
        <f t="shared" si="2"/>
        <v>#VALUE!</v>
      </c>
      <c r="O18" t="str">
        <f t="shared" si="3"/>
        <v xml:space="preserve">      Wt 0</v>
      </c>
      <c r="P18" s="38" t="s">
        <v>126</v>
      </c>
      <c r="Q18" s="16" t="s">
        <v>125</v>
      </c>
      <c r="R18" s="17" t="str">
        <f t="shared" si="4"/>
        <v>Male Grade 8-6 Minor 1 - 5 to 8 yrs U45kg </v>
      </c>
      <c r="S18" s="50" t="s">
        <v>66</v>
      </c>
      <c r="T18" s="50" t="s">
        <v>72</v>
      </c>
      <c r="U18" s="50" t="s">
        <v>116</v>
      </c>
      <c r="V18" s="50" t="s">
        <v>59</v>
      </c>
      <c r="W18" s="51" t="str">
        <f t="shared" si="5"/>
        <v>Male Grade 8-6 Minor 1 - 5 to 8 yrs</v>
      </c>
    </row>
    <row r="19" spans="1:23" x14ac:dyDescent="0.2">
      <c r="A19" s="61">
        <f t="shared" si="1"/>
        <v>7</v>
      </c>
      <c r="B19" s="29" t="s">
        <v>55</v>
      </c>
      <c r="C19" s="29" t="s">
        <v>54</v>
      </c>
      <c r="D19" s="29" t="s">
        <v>54</v>
      </c>
      <c r="E19" s="29" t="s">
        <v>54</v>
      </c>
      <c r="F19" s="37">
        <v>0</v>
      </c>
      <c r="G19" s="29" t="s">
        <v>54</v>
      </c>
      <c r="H19" s="29" t="s">
        <v>54</v>
      </c>
      <c r="I19" s="29" t="s">
        <v>54</v>
      </c>
      <c r="J19" s="30" t="s">
        <v>54</v>
      </c>
      <c r="K19" s="31" t="s">
        <v>54</v>
      </c>
      <c r="L19" s="70"/>
      <c r="M19">
        <f t="shared" si="0"/>
        <v>0</v>
      </c>
      <c r="N19" t="e">
        <f t="shared" si="2"/>
        <v>#VALUE!</v>
      </c>
      <c r="O19" t="str">
        <f t="shared" si="3"/>
        <v xml:space="preserve">      Wt 0</v>
      </c>
      <c r="P19" s="38" t="s">
        <v>126</v>
      </c>
      <c r="Q19" s="16" t="s">
        <v>125</v>
      </c>
      <c r="R19" s="17" t="str">
        <f t="shared" si="4"/>
        <v>Male Grade 8-6 Minor 1 - 5 to 8 yrs U50kg </v>
      </c>
      <c r="S19" s="50" t="s">
        <v>66</v>
      </c>
      <c r="T19" s="50" t="s">
        <v>73</v>
      </c>
      <c r="U19" s="50" t="s">
        <v>116</v>
      </c>
      <c r="V19" s="50" t="s">
        <v>59</v>
      </c>
      <c r="W19" s="51" t="str">
        <f t="shared" si="5"/>
        <v>Male Grade 8-6 Minor 1 - 5 to 8 yrs</v>
      </c>
    </row>
    <row r="20" spans="1:23" x14ac:dyDescent="0.2">
      <c r="A20" s="61">
        <f t="shared" si="1"/>
        <v>8</v>
      </c>
      <c r="B20" s="29" t="s">
        <v>55</v>
      </c>
      <c r="C20" s="29" t="s">
        <v>54</v>
      </c>
      <c r="D20" s="29" t="s">
        <v>54</v>
      </c>
      <c r="E20" s="29" t="s">
        <v>54</v>
      </c>
      <c r="F20" s="37">
        <v>0</v>
      </c>
      <c r="G20" s="29" t="s">
        <v>54</v>
      </c>
      <c r="H20" s="29" t="s">
        <v>54</v>
      </c>
      <c r="I20" s="29" t="s">
        <v>54</v>
      </c>
      <c r="J20" s="30" t="s">
        <v>54</v>
      </c>
      <c r="K20" s="31" t="s">
        <v>54</v>
      </c>
      <c r="L20" s="70"/>
      <c r="M20">
        <f t="shared" si="0"/>
        <v>0</v>
      </c>
      <c r="N20" t="e">
        <f t="shared" si="2"/>
        <v>#VALUE!</v>
      </c>
      <c r="O20" t="str">
        <f t="shared" si="3"/>
        <v xml:space="preserve">      Wt 0</v>
      </c>
      <c r="P20" s="38" t="s">
        <v>126</v>
      </c>
      <c r="Q20" s="16" t="s">
        <v>125</v>
      </c>
      <c r="R20" s="17" t="str">
        <f t="shared" si="4"/>
        <v>Male Grade 8-6 Minor 1 - 5 to 8 yrs O50kg </v>
      </c>
      <c r="S20" s="50" t="s">
        <v>66</v>
      </c>
      <c r="T20" s="50" t="s">
        <v>74</v>
      </c>
      <c r="U20" s="50" t="s">
        <v>116</v>
      </c>
      <c r="V20" s="50" t="s">
        <v>59</v>
      </c>
      <c r="W20" s="51" t="str">
        <f t="shared" si="5"/>
        <v>Male Grade 8-6 Minor 1 - 5 to 8 yrs</v>
      </c>
    </row>
    <row r="21" spans="1:23" x14ac:dyDescent="0.2">
      <c r="A21" s="61">
        <f t="shared" si="1"/>
        <v>9</v>
      </c>
      <c r="B21" s="29" t="s">
        <v>55</v>
      </c>
      <c r="C21" s="29" t="s">
        <v>54</v>
      </c>
      <c r="D21" s="29" t="s">
        <v>54</v>
      </c>
      <c r="E21" s="29" t="s">
        <v>54</v>
      </c>
      <c r="F21" s="37">
        <v>0</v>
      </c>
      <c r="G21" s="29" t="s">
        <v>54</v>
      </c>
      <c r="H21" s="29" t="s">
        <v>54</v>
      </c>
      <c r="I21" s="29" t="s">
        <v>54</v>
      </c>
      <c r="J21" s="30" t="s">
        <v>54</v>
      </c>
      <c r="K21" s="31" t="s">
        <v>54</v>
      </c>
      <c r="L21" s="70"/>
      <c r="M21">
        <f t="shared" si="0"/>
        <v>0</v>
      </c>
      <c r="N21" t="e">
        <f t="shared" si="2"/>
        <v>#VALUE!</v>
      </c>
      <c r="O21" t="str">
        <f t="shared" si="3"/>
        <v xml:space="preserve">      Wt 0</v>
      </c>
      <c r="P21" s="38" t="s">
        <v>126</v>
      </c>
      <c r="Q21" s="16" t="s">
        <v>125</v>
      </c>
      <c r="R21" s="17" t="str">
        <f t="shared" si="4"/>
        <v>Female Grade 8-6 Minor 1 - 5 to 8 yrs U20kg </v>
      </c>
      <c r="S21" s="50" t="s">
        <v>66</v>
      </c>
      <c r="T21" s="50" t="s">
        <v>67</v>
      </c>
      <c r="U21" s="50" t="s">
        <v>116</v>
      </c>
      <c r="V21" s="50" t="s">
        <v>60</v>
      </c>
      <c r="W21" s="51" t="str">
        <f t="shared" si="5"/>
        <v>Female Grade 8-6 Minor 1 - 5 to 8 yrs</v>
      </c>
    </row>
    <row r="22" spans="1:23" x14ac:dyDescent="0.2">
      <c r="A22" s="61">
        <f t="shared" si="1"/>
        <v>10</v>
      </c>
      <c r="B22" s="29" t="s">
        <v>55</v>
      </c>
      <c r="C22" s="29" t="s">
        <v>54</v>
      </c>
      <c r="D22" s="29" t="s">
        <v>54</v>
      </c>
      <c r="E22" s="29" t="s">
        <v>54</v>
      </c>
      <c r="F22" s="37">
        <v>0</v>
      </c>
      <c r="G22" s="29" t="s">
        <v>54</v>
      </c>
      <c r="H22" s="29" t="s">
        <v>54</v>
      </c>
      <c r="I22" s="29" t="s">
        <v>54</v>
      </c>
      <c r="J22" s="30" t="s">
        <v>54</v>
      </c>
      <c r="K22" s="31" t="s">
        <v>54</v>
      </c>
      <c r="L22" s="70"/>
      <c r="M22">
        <f t="shared" si="0"/>
        <v>0</v>
      </c>
      <c r="N22" t="e">
        <f t="shared" si="2"/>
        <v>#VALUE!</v>
      </c>
      <c r="O22" t="str">
        <f t="shared" si="3"/>
        <v xml:space="preserve">      Wt 0</v>
      </c>
      <c r="P22" s="38" t="s">
        <v>126</v>
      </c>
      <c r="Q22" s="16" t="s">
        <v>125</v>
      </c>
      <c r="R22" s="17" t="str">
        <f t="shared" si="4"/>
        <v>Female Grade 8-6 Minor 1 - 5 to 8 yrs U25kg </v>
      </c>
      <c r="S22" s="50" t="s">
        <v>66</v>
      </c>
      <c r="T22" s="50" t="s">
        <v>68</v>
      </c>
      <c r="U22" s="50" t="s">
        <v>116</v>
      </c>
      <c r="V22" s="50" t="s">
        <v>60</v>
      </c>
      <c r="W22" s="51" t="str">
        <f t="shared" si="5"/>
        <v>Female Grade 8-6 Minor 1 - 5 to 8 yrs</v>
      </c>
    </row>
    <row r="23" spans="1:23" x14ac:dyDescent="0.2">
      <c r="A23" s="61">
        <f t="shared" si="1"/>
        <v>11</v>
      </c>
      <c r="B23" s="29" t="s">
        <v>55</v>
      </c>
      <c r="C23" s="29" t="s">
        <v>54</v>
      </c>
      <c r="D23" s="29" t="s">
        <v>54</v>
      </c>
      <c r="E23" s="29" t="s">
        <v>54</v>
      </c>
      <c r="F23" s="37">
        <v>0</v>
      </c>
      <c r="G23" s="29" t="s">
        <v>54</v>
      </c>
      <c r="H23" s="29" t="s">
        <v>54</v>
      </c>
      <c r="I23" s="29" t="s">
        <v>54</v>
      </c>
      <c r="J23" s="30" t="s">
        <v>54</v>
      </c>
      <c r="K23" s="31" t="s">
        <v>54</v>
      </c>
      <c r="L23" s="70"/>
      <c r="M23">
        <f t="shared" si="0"/>
        <v>0</v>
      </c>
      <c r="N23" t="e">
        <f t="shared" si="2"/>
        <v>#VALUE!</v>
      </c>
      <c r="O23" t="str">
        <f t="shared" si="3"/>
        <v xml:space="preserve">      Wt 0</v>
      </c>
      <c r="P23" s="38" t="s">
        <v>126</v>
      </c>
      <c r="Q23" s="16" t="s">
        <v>125</v>
      </c>
      <c r="R23" s="17" t="str">
        <f t="shared" si="4"/>
        <v>Female Grade 8-6 Minor 1 - 5 to 8 yrs U30kg </v>
      </c>
      <c r="S23" s="50" t="s">
        <v>66</v>
      </c>
      <c r="T23" s="50" t="s">
        <v>69</v>
      </c>
      <c r="U23" s="50" t="s">
        <v>116</v>
      </c>
      <c r="V23" s="50" t="s">
        <v>60</v>
      </c>
      <c r="W23" s="51" t="str">
        <f t="shared" si="5"/>
        <v>Female Grade 8-6 Minor 1 - 5 to 8 yrs</v>
      </c>
    </row>
    <row r="24" spans="1:23" x14ac:dyDescent="0.2">
      <c r="A24" s="61">
        <f t="shared" si="1"/>
        <v>12</v>
      </c>
      <c r="B24" s="29" t="s">
        <v>55</v>
      </c>
      <c r="C24" s="29" t="s">
        <v>54</v>
      </c>
      <c r="D24" s="29" t="s">
        <v>54</v>
      </c>
      <c r="E24" s="29" t="s">
        <v>54</v>
      </c>
      <c r="F24" s="37">
        <v>0</v>
      </c>
      <c r="G24" s="29" t="s">
        <v>54</v>
      </c>
      <c r="H24" s="29" t="s">
        <v>54</v>
      </c>
      <c r="I24" s="29" t="s">
        <v>54</v>
      </c>
      <c r="J24" s="30" t="s">
        <v>54</v>
      </c>
      <c r="K24" s="31" t="s">
        <v>54</v>
      </c>
      <c r="L24" s="70"/>
      <c r="M24">
        <f t="shared" si="0"/>
        <v>0</v>
      </c>
      <c r="N24" t="e">
        <f t="shared" si="2"/>
        <v>#VALUE!</v>
      </c>
      <c r="O24" t="str">
        <f t="shared" si="3"/>
        <v xml:space="preserve">      Wt 0</v>
      </c>
      <c r="P24" s="38" t="s">
        <v>126</v>
      </c>
      <c r="Q24" s="16" t="s">
        <v>125</v>
      </c>
      <c r="R24" s="17" t="str">
        <f t="shared" si="4"/>
        <v>Female Grade 8-6 Minor 1 - 5 to 8 yrs U35kg </v>
      </c>
      <c r="S24" s="50" t="s">
        <v>66</v>
      </c>
      <c r="T24" s="50" t="s">
        <v>70</v>
      </c>
      <c r="U24" s="50" t="s">
        <v>116</v>
      </c>
      <c r="V24" s="50" t="s">
        <v>60</v>
      </c>
      <c r="W24" s="51" t="str">
        <f t="shared" si="5"/>
        <v>Female Grade 8-6 Minor 1 - 5 to 8 yrs</v>
      </c>
    </row>
    <row r="25" spans="1:23" x14ac:dyDescent="0.2">
      <c r="A25" s="61">
        <f t="shared" si="1"/>
        <v>13</v>
      </c>
      <c r="B25" s="29" t="s">
        <v>55</v>
      </c>
      <c r="C25" s="29" t="s">
        <v>54</v>
      </c>
      <c r="D25" s="29" t="s">
        <v>54</v>
      </c>
      <c r="E25" s="29" t="s">
        <v>54</v>
      </c>
      <c r="F25" s="37">
        <v>0</v>
      </c>
      <c r="G25" s="29" t="s">
        <v>54</v>
      </c>
      <c r="H25" s="29" t="s">
        <v>54</v>
      </c>
      <c r="I25" s="29" t="s">
        <v>54</v>
      </c>
      <c r="J25" s="30" t="s">
        <v>54</v>
      </c>
      <c r="K25" s="31" t="s">
        <v>54</v>
      </c>
      <c r="L25" s="70"/>
      <c r="M25">
        <f t="shared" si="0"/>
        <v>0</v>
      </c>
      <c r="N25" t="e">
        <f t="shared" si="2"/>
        <v>#VALUE!</v>
      </c>
      <c r="O25" t="str">
        <f t="shared" si="3"/>
        <v xml:space="preserve">      Wt 0</v>
      </c>
      <c r="P25" s="38" t="s">
        <v>126</v>
      </c>
      <c r="Q25" s="16" t="s">
        <v>125</v>
      </c>
      <c r="R25" s="17" t="str">
        <f t="shared" si="4"/>
        <v>Female Grade 8-6 Minor 1 - 5 to 8 yrs U40kg </v>
      </c>
      <c r="S25" s="50" t="s">
        <v>66</v>
      </c>
      <c r="T25" s="50" t="s">
        <v>71</v>
      </c>
      <c r="U25" s="50" t="s">
        <v>116</v>
      </c>
      <c r="V25" s="50" t="s">
        <v>60</v>
      </c>
      <c r="W25" s="51" t="str">
        <f t="shared" si="5"/>
        <v>Female Grade 8-6 Minor 1 - 5 to 8 yrs</v>
      </c>
    </row>
    <row r="26" spans="1:23" x14ac:dyDescent="0.2">
      <c r="A26" s="61">
        <v>14</v>
      </c>
      <c r="B26" s="29" t="s">
        <v>55</v>
      </c>
      <c r="C26" s="29" t="s">
        <v>54</v>
      </c>
      <c r="D26" s="29" t="s">
        <v>54</v>
      </c>
      <c r="E26" s="29" t="s">
        <v>54</v>
      </c>
      <c r="F26" s="37">
        <v>0</v>
      </c>
      <c r="G26" s="29" t="s">
        <v>54</v>
      </c>
      <c r="H26" s="29" t="s">
        <v>54</v>
      </c>
      <c r="I26" s="29" t="s">
        <v>54</v>
      </c>
      <c r="J26" s="30" t="s">
        <v>54</v>
      </c>
      <c r="K26" s="31" t="s">
        <v>54</v>
      </c>
      <c r="L26" s="70"/>
      <c r="M26">
        <f t="shared" si="0"/>
        <v>0</v>
      </c>
      <c r="N26" t="e">
        <f t="shared" si="2"/>
        <v>#VALUE!</v>
      </c>
      <c r="O26" t="str">
        <f t="shared" si="3"/>
        <v xml:space="preserve">      Wt 0</v>
      </c>
      <c r="P26" s="38" t="s">
        <v>126</v>
      </c>
      <c r="Q26" s="16" t="s">
        <v>125</v>
      </c>
      <c r="R26" s="17" t="str">
        <f t="shared" si="4"/>
        <v>Female Grade 8-6 Minor 1 - 5 to 8 yrs U45kg </v>
      </c>
      <c r="S26" s="50" t="s">
        <v>66</v>
      </c>
      <c r="T26" s="50" t="s">
        <v>72</v>
      </c>
      <c r="U26" s="50" t="s">
        <v>116</v>
      </c>
      <c r="V26" s="50" t="s">
        <v>60</v>
      </c>
      <c r="W26" s="51" t="str">
        <f t="shared" si="5"/>
        <v>Female Grade 8-6 Minor 1 - 5 to 8 yrs</v>
      </c>
    </row>
    <row r="27" spans="1:23" x14ac:dyDescent="0.2">
      <c r="A27" s="61">
        <v>15</v>
      </c>
      <c r="B27" s="29" t="s">
        <v>55</v>
      </c>
      <c r="C27" s="29" t="s">
        <v>54</v>
      </c>
      <c r="D27" s="29" t="s">
        <v>54</v>
      </c>
      <c r="E27" s="29" t="s">
        <v>54</v>
      </c>
      <c r="F27" s="37">
        <v>0</v>
      </c>
      <c r="G27" s="29" t="s">
        <v>54</v>
      </c>
      <c r="H27" s="29" t="s">
        <v>54</v>
      </c>
      <c r="I27" s="29" t="s">
        <v>54</v>
      </c>
      <c r="J27" s="30" t="s">
        <v>54</v>
      </c>
      <c r="K27" s="31" t="s">
        <v>54</v>
      </c>
      <c r="L27" s="70"/>
      <c r="M27">
        <f t="shared" si="0"/>
        <v>0</v>
      </c>
      <c r="N27" t="e">
        <f t="shared" si="2"/>
        <v>#VALUE!</v>
      </c>
      <c r="O27" t="str">
        <f t="shared" si="3"/>
        <v xml:space="preserve">      Wt 0</v>
      </c>
      <c r="P27" s="38" t="s">
        <v>126</v>
      </c>
      <c r="Q27" s="16" t="s">
        <v>125</v>
      </c>
      <c r="R27" s="17" t="str">
        <f t="shared" si="4"/>
        <v>Female Grade 8-6 Minor 1 - 5 to 8 yrs U50kg </v>
      </c>
      <c r="S27" s="50" t="s">
        <v>66</v>
      </c>
      <c r="T27" s="50" t="s">
        <v>73</v>
      </c>
      <c r="U27" s="50" t="s">
        <v>116</v>
      </c>
      <c r="V27" s="50" t="s">
        <v>60</v>
      </c>
      <c r="W27" s="51" t="str">
        <f t="shared" si="5"/>
        <v>Female Grade 8-6 Minor 1 - 5 to 8 yrs</v>
      </c>
    </row>
    <row r="28" spans="1:23" x14ac:dyDescent="0.2">
      <c r="A28" s="61">
        <v>16</v>
      </c>
      <c r="B28" s="29" t="s">
        <v>55</v>
      </c>
      <c r="C28" s="29" t="s">
        <v>54</v>
      </c>
      <c r="D28" s="29" t="s">
        <v>54</v>
      </c>
      <c r="E28" s="29" t="s">
        <v>54</v>
      </c>
      <c r="F28" s="37">
        <v>0</v>
      </c>
      <c r="G28" s="29" t="s">
        <v>54</v>
      </c>
      <c r="H28" s="29" t="s">
        <v>54</v>
      </c>
      <c r="I28" s="29" t="s">
        <v>54</v>
      </c>
      <c r="J28" s="30" t="s">
        <v>54</v>
      </c>
      <c r="K28" s="31" t="s">
        <v>54</v>
      </c>
      <c r="L28" s="70"/>
      <c r="M28">
        <f t="shared" si="0"/>
        <v>0</v>
      </c>
      <c r="N28" t="e">
        <f t="shared" si="2"/>
        <v>#VALUE!</v>
      </c>
      <c r="O28" t="str">
        <f t="shared" si="3"/>
        <v xml:space="preserve">      Wt 0</v>
      </c>
      <c r="P28" s="38" t="s">
        <v>126</v>
      </c>
      <c r="Q28" s="16" t="s">
        <v>125</v>
      </c>
      <c r="R28" s="17" t="str">
        <f t="shared" si="4"/>
        <v>Female Grade 8-6 Minor 1 - 5 to 8 yrs O50kg </v>
      </c>
      <c r="S28" s="50" t="s">
        <v>66</v>
      </c>
      <c r="T28" s="50" t="s">
        <v>74</v>
      </c>
      <c r="U28" s="50" t="s">
        <v>116</v>
      </c>
      <c r="V28" s="50" t="s">
        <v>60</v>
      </c>
      <c r="W28" s="51" t="str">
        <f t="shared" si="5"/>
        <v>Female Grade 8-6 Minor 1 - 5 to 8 yrs</v>
      </c>
    </row>
    <row r="29" spans="1:23" x14ac:dyDescent="0.2">
      <c r="A29" s="61">
        <v>17</v>
      </c>
      <c r="B29" s="29" t="s">
        <v>55</v>
      </c>
      <c r="C29" s="29" t="s">
        <v>54</v>
      </c>
      <c r="D29" s="29" t="s">
        <v>54</v>
      </c>
      <c r="E29" s="29" t="s">
        <v>54</v>
      </c>
      <c r="F29" s="37">
        <v>0</v>
      </c>
      <c r="G29" s="29" t="s">
        <v>54</v>
      </c>
      <c r="H29" s="29" t="s">
        <v>54</v>
      </c>
      <c r="I29" s="29" t="s">
        <v>54</v>
      </c>
      <c r="J29" s="30" t="s">
        <v>54</v>
      </c>
      <c r="K29" s="31" t="s">
        <v>54</v>
      </c>
      <c r="L29" s="70"/>
      <c r="M29">
        <f t="shared" si="0"/>
        <v>0</v>
      </c>
      <c r="N29" t="e">
        <f t="shared" si="2"/>
        <v>#VALUE!</v>
      </c>
      <c r="O29" t="str">
        <f t="shared" si="3"/>
        <v xml:space="preserve">      Wt 0</v>
      </c>
      <c r="P29" s="38" t="s">
        <v>126</v>
      </c>
      <c r="Q29" s="16" t="s">
        <v>125</v>
      </c>
      <c r="R29" s="17" t="str">
        <f t="shared" si="4"/>
        <v>Male Grade 5-3 Minor 1 - 5 to 8 yrs U20kg </v>
      </c>
      <c r="S29" s="50" t="s">
        <v>66</v>
      </c>
      <c r="T29" s="50" t="s">
        <v>67</v>
      </c>
      <c r="U29" s="50" t="s">
        <v>19</v>
      </c>
      <c r="V29" s="50" t="s">
        <v>59</v>
      </c>
      <c r="W29" s="51" t="str">
        <f t="shared" si="5"/>
        <v>Male Grade 5-3 Minor 1 - 5 to 8 yrs</v>
      </c>
    </row>
    <row r="30" spans="1:23" x14ac:dyDescent="0.2">
      <c r="A30" s="61">
        <v>18</v>
      </c>
      <c r="B30" s="29" t="s">
        <v>55</v>
      </c>
      <c r="C30" s="29" t="s">
        <v>54</v>
      </c>
      <c r="D30" s="29" t="s">
        <v>54</v>
      </c>
      <c r="E30" s="29" t="s">
        <v>54</v>
      </c>
      <c r="F30" s="37">
        <v>0</v>
      </c>
      <c r="G30" s="29" t="s">
        <v>54</v>
      </c>
      <c r="H30" s="29" t="s">
        <v>54</v>
      </c>
      <c r="I30" s="29" t="s">
        <v>54</v>
      </c>
      <c r="J30" s="30" t="s">
        <v>54</v>
      </c>
      <c r="K30" s="31" t="s">
        <v>54</v>
      </c>
      <c r="L30" s="70"/>
      <c r="M30">
        <f t="shared" si="0"/>
        <v>0</v>
      </c>
      <c r="N30" t="e">
        <f t="shared" si="2"/>
        <v>#VALUE!</v>
      </c>
      <c r="O30" t="str">
        <f t="shared" si="3"/>
        <v xml:space="preserve">      Wt 0</v>
      </c>
      <c r="P30" s="38" t="s">
        <v>126</v>
      </c>
      <c r="Q30" s="16" t="s">
        <v>125</v>
      </c>
      <c r="R30" s="17" t="str">
        <f t="shared" si="4"/>
        <v>Male Grade 5-3 Minor 1 - 5 to 8 yrs U25kg </v>
      </c>
      <c r="S30" s="50" t="s">
        <v>66</v>
      </c>
      <c r="T30" s="50" t="s">
        <v>68</v>
      </c>
      <c r="U30" s="50" t="s">
        <v>19</v>
      </c>
      <c r="V30" s="50" t="s">
        <v>59</v>
      </c>
      <c r="W30" s="51" t="str">
        <f t="shared" si="5"/>
        <v>Male Grade 5-3 Minor 1 - 5 to 8 yrs</v>
      </c>
    </row>
    <row r="31" spans="1:23" x14ac:dyDescent="0.2">
      <c r="A31" s="61">
        <v>19</v>
      </c>
      <c r="B31" s="29" t="s">
        <v>55</v>
      </c>
      <c r="C31" s="29" t="s">
        <v>54</v>
      </c>
      <c r="D31" s="29" t="s">
        <v>54</v>
      </c>
      <c r="E31" s="29" t="s">
        <v>54</v>
      </c>
      <c r="F31" s="37">
        <v>0</v>
      </c>
      <c r="G31" s="29" t="s">
        <v>54</v>
      </c>
      <c r="H31" s="29" t="s">
        <v>54</v>
      </c>
      <c r="I31" s="29" t="s">
        <v>54</v>
      </c>
      <c r="J31" s="30" t="s">
        <v>54</v>
      </c>
      <c r="K31" s="31" t="s">
        <v>54</v>
      </c>
      <c r="L31" s="70"/>
      <c r="M31">
        <f t="shared" si="0"/>
        <v>0</v>
      </c>
      <c r="N31" t="e">
        <f t="shared" si="2"/>
        <v>#VALUE!</v>
      </c>
      <c r="O31" t="str">
        <f t="shared" si="3"/>
        <v xml:space="preserve">      Wt 0</v>
      </c>
      <c r="P31" s="38" t="s">
        <v>126</v>
      </c>
      <c r="Q31" s="16" t="s">
        <v>125</v>
      </c>
      <c r="R31" s="17" t="str">
        <f t="shared" si="4"/>
        <v>Male Grade 5-3 Minor 1 - 5 to 8 yrs U30kg </v>
      </c>
      <c r="S31" s="50" t="s">
        <v>66</v>
      </c>
      <c r="T31" s="50" t="s">
        <v>69</v>
      </c>
      <c r="U31" s="50" t="s">
        <v>19</v>
      </c>
      <c r="V31" s="50" t="s">
        <v>59</v>
      </c>
      <c r="W31" s="51" t="str">
        <f t="shared" si="5"/>
        <v>Male Grade 5-3 Minor 1 - 5 to 8 yrs</v>
      </c>
    </row>
    <row r="32" spans="1:23" x14ac:dyDescent="0.2">
      <c r="A32" s="61">
        <v>20</v>
      </c>
      <c r="B32" s="29" t="s">
        <v>55</v>
      </c>
      <c r="C32" s="29" t="s">
        <v>54</v>
      </c>
      <c r="D32" s="29" t="s">
        <v>54</v>
      </c>
      <c r="E32" s="29" t="s">
        <v>54</v>
      </c>
      <c r="F32" s="37">
        <v>0</v>
      </c>
      <c r="G32" s="29" t="s">
        <v>54</v>
      </c>
      <c r="H32" s="29" t="s">
        <v>54</v>
      </c>
      <c r="I32" s="29" t="s">
        <v>54</v>
      </c>
      <c r="J32" s="30" t="s">
        <v>54</v>
      </c>
      <c r="K32" s="31" t="s">
        <v>54</v>
      </c>
      <c r="L32" s="70"/>
      <c r="M32">
        <f t="shared" si="0"/>
        <v>0</v>
      </c>
      <c r="N32" t="e">
        <f t="shared" si="2"/>
        <v>#VALUE!</v>
      </c>
      <c r="O32" t="str">
        <f t="shared" si="3"/>
        <v xml:space="preserve">      Wt 0</v>
      </c>
      <c r="P32" s="38" t="s">
        <v>126</v>
      </c>
      <c r="Q32" s="16" t="s">
        <v>125</v>
      </c>
      <c r="R32" s="17" t="str">
        <f t="shared" si="4"/>
        <v>Male Grade 5-3 Minor 1 - 5 to 8 yrs U35kg </v>
      </c>
      <c r="S32" s="50" t="s">
        <v>66</v>
      </c>
      <c r="T32" s="50" t="s">
        <v>70</v>
      </c>
      <c r="U32" s="50" t="s">
        <v>19</v>
      </c>
      <c r="V32" s="50" t="s">
        <v>59</v>
      </c>
      <c r="W32" s="51" t="str">
        <f t="shared" si="5"/>
        <v>Male Grade 5-3 Minor 1 - 5 to 8 yrs</v>
      </c>
    </row>
    <row r="33" spans="1:23" x14ac:dyDescent="0.2">
      <c r="A33" s="61">
        <v>21</v>
      </c>
      <c r="B33" s="29" t="s">
        <v>55</v>
      </c>
      <c r="C33" s="29" t="s">
        <v>54</v>
      </c>
      <c r="D33" s="29" t="s">
        <v>54</v>
      </c>
      <c r="E33" s="29" t="s">
        <v>54</v>
      </c>
      <c r="F33" s="37">
        <v>0</v>
      </c>
      <c r="G33" s="29" t="s">
        <v>54</v>
      </c>
      <c r="H33" s="29" t="s">
        <v>54</v>
      </c>
      <c r="I33" s="29" t="s">
        <v>54</v>
      </c>
      <c r="J33" s="30" t="s">
        <v>54</v>
      </c>
      <c r="K33" s="31" t="s">
        <v>54</v>
      </c>
      <c r="L33" s="70"/>
      <c r="M33">
        <f t="shared" si="0"/>
        <v>0</v>
      </c>
      <c r="N33" t="e">
        <f t="shared" si="2"/>
        <v>#VALUE!</v>
      </c>
      <c r="O33" t="str">
        <f t="shared" si="3"/>
        <v xml:space="preserve">      Wt 0</v>
      </c>
      <c r="P33" s="38" t="s">
        <v>126</v>
      </c>
      <c r="Q33" s="16" t="s">
        <v>125</v>
      </c>
      <c r="R33" s="17" t="str">
        <f t="shared" si="4"/>
        <v>Male Grade 5-3 Minor 1 - 5 to 8 yrs U40kg </v>
      </c>
      <c r="S33" s="50" t="s">
        <v>66</v>
      </c>
      <c r="T33" s="50" t="s">
        <v>71</v>
      </c>
      <c r="U33" s="50" t="s">
        <v>19</v>
      </c>
      <c r="V33" s="50" t="s">
        <v>59</v>
      </c>
      <c r="W33" s="51" t="str">
        <f t="shared" si="5"/>
        <v>Male Grade 5-3 Minor 1 - 5 to 8 yrs</v>
      </c>
    </row>
    <row r="34" spans="1:23" x14ac:dyDescent="0.2">
      <c r="A34" s="61">
        <v>22</v>
      </c>
      <c r="B34" s="29" t="s">
        <v>55</v>
      </c>
      <c r="C34" s="29" t="s">
        <v>54</v>
      </c>
      <c r="D34" s="29" t="s">
        <v>54</v>
      </c>
      <c r="E34" s="29" t="s">
        <v>54</v>
      </c>
      <c r="F34" s="37">
        <v>0</v>
      </c>
      <c r="G34" s="29" t="s">
        <v>54</v>
      </c>
      <c r="H34" s="29" t="s">
        <v>54</v>
      </c>
      <c r="I34" s="29" t="s">
        <v>54</v>
      </c>
      <c r="J34" s="30" t="s">
        <v>54</v>
      </c>
      <c r="K34" s="31" t="s">
        <v>54</v>
      </c>
      <c r="L34" s="70"/>
      <c r="M34">
        <f t="shared" si="0"/>
        <v>0</v>
      </c>
      <c r="N34" t="e">
        <f t="shared" si="2"/>
        <v>#VALUE!</v>
      </c>
      <c r="O34" t="str">
        <f t="shared" si="3"/>
        <v xml:space="preserve">      Wt 0</v>
      </c>
      <c r="P34" s="38" t="s">
        <v>126</v>
      </c>
      <c r="Q34" s="16" t="s">
        <v>125</v>
      </c>
      <c r="R34" s="17" t="str">
        <f t="shared" si="4"/>
        <v>Male Grade 5-3 Minor 1 - 5 to 8 yrs U45kg </v>
      </c>
      <c r="S34" s="50" t="s">
        <v>66</v>
      </c>
      <c r="T34" s="50" t="s">
        <v>72</v>
      </c>
      <c r="U34" s="50" t="s">
        <v>19</v>
      </c>
      <c r="V34" s="50" t="s">
        <v>59</v>
      </c>
      <c r="W34" s="51" t="str">
        <f t="shared" si="5"/>
        <v>Male Grade 5-3 Minor 1 - 5 to 8 yrs</v>
      </c>
    </row>
    <row r="35" spans="1:23" x14ac:dyDescent="0.2">
      <c r="A35" s="61">
        <v>23</v>
      </c>
      <c r="B35" s="29" t="s">
        <v>55</v>
      </c>
      <c r="C35" s="29" t="s">
        <v>54</v>
      </c>
      <c r="D35" s="29" t="s">
        <v>54</v>
      </c>
      <c r="E35" s="29" t="s">
        <v>54</v>
      </c>
      <c r="F35" s="37">
        <v>0</v>
      </c>
      <c r="G35" s="29" t="s">
        <v>54</v>
      </c>
      <c r="H35" s="29" t="s">
        <v>54</v>
      </c>
      <c r="I35" s="29" t="s">
        <v>54</v>
      </c>
      <c r="J35" s="30" t="s">
        <v>54</v>
      </c>
      <c r="K35" s="31" t="s">
        <v>54</v>
      </c>
      <c r="L35" s="70"/>
      <c r="M35">
        <f t="shared" si="0"/>
        <v>0</v>
      </c>
      <c r="N35" t="e">
        <f t="shared" si="2"/>
        <v>#VALUE!</v>
      </c>
      <c r="O35" t="str">
        <f t="shared" si="3"/>
        <v xml:space="preserve">      Wt 0</v>
      </c>
      <c r="P35" s="38" t="s">
        <v>126</v>
      </c>
      <c r="Q35" s="16" t="s">
        <v>125</v>
      </c>
      <c r="R35" s="17" t="str">
        <f t="shared" si="4"/>
        <v>Male Grade 5-3 Minor 1 - 5 to 8 yrs U50kg </v>
      </c>
      <c r="S35" s="50" t="s">
        <v>66</v>
      </c>
      <c r="T35" s="50" t="s">
        <v>73</v>
      </c>
      <c r="U35" s="50" t="s">
        <v>19</v>
      </c>
      <c r="V35" s="50" t="s">
        <v>59</v>
      </c>
      <c r="W35" s="51" t="str">
        <f t="shared" si="5"/>
        <v>Male Grade 5-3 Minor 1 - 5 to 8 yrs</v>
      </c>
    </row>
    <row r="36" spans="1:23" x14ac:dyDescent="0.2">
      <c r="A36" s="61">
        <v>24</v>
      </c>
      <c r="B36" s="29" t="s">
        <v>55</v>
      </c>
      <c r="C36" s="29" t="s">
        <v>54</v>
      </c>
      <c r="D36" s="29" t="s">
        <v>54</v>
      </c>
      <c r="E36" s="29" t="s">
        <v>54</v>
      </c>
      <c r="F36" s="37">
        <v>0</v>
      </c>
      <c r="G36" s="29" t="s">
        <v>54</v>
      </c>
      <c r="H36" s="29" t="s">
        <v>54</v>
      </c>
      <c r="I36" s="29" t="s">
        <v>54</v>
      </c>
      <c r="J36" s="30" t="s">
        <v>54</v>
      </c>
      <c r="K36" s="31" t="s">
        <v>54</v>
      </c>
      <c r="L36" s="70"/>
      <c r="M36">
        <f t="shared" si="0"/>
        <v>0</v>
      </c>
      <c r="N36" t="e">
        <f t="shared" si="2"/>
        <v>#VALUE!</v>
      </c>
      <c r="O36" t="str">
        <f t="shared" si="3"/>
        <v xml:space="preserve">      Wt 0</v>
      </c>
      <c r="P36" s="38" t="s">
        <v>126</v>
      </c>
      <c r="Q36" s="16" t="s">
        <v>125</v>
      </c>
      <c r="R36" s="17" t="str">
        <f t="shared" si="4"/>
        <v>Male Grade 5-3 Minor 1 - 5 to 8 yrs O50kg </v>
      </c>
      <c r="S36" s="50" t="s">
        <v>66</v>
      </c>
      <c r="T36" s="50" t="s">
        <v>74</v>
      </c>
      <c r="U36" s="50" t="s">
        <v>19</v>
      </c>
      <c r="V36" s="50" t="s">
        <v>59</v>
      </c>
      <c r="W36" s="51" t="str">
        <f t="shared" si="5"/>
        <v>Male Grade 5-3 Minor 1 - 5 to 8 yrs</v>
      </c>
    </row>
    <row r="37" spans="1:23" x14ac:dyDescent="0.2">
      <c r="A37" s="61">
        <v>25</v>
      </c>
      <c r="B37" s="29" t="s">
        <v>55</v>
      </c>
      <c r="C37" s="29" t="s">
        <v>54</v>
      </c>
      <c r="D37" s="29" t="s">
        <v>54</v>
      </c>
      <c r="E37" s="29" t="s">
        <v>54</v>
      </c>
      <c r="F37" s="37">
        <v>0</v>
      </c>
      <c r="G37" s="29" t="s">
        <v>54</v>
      </c>
      <c r="H37" s="29" t="s">
        <v>54</v>
      </c>
      <c r="I37" s="29" t="s">
        <v>54</v>
      </c>
      <c r="J37" s="30" t="s">
        <v>54</v>
      </c>
      <c r="K37" s="31" t="s">
        <v>54</v>
      </c>
      <c r="L37" s="70"/>
      <c r="M37">
        <f t="shared" si="0"/>
        <v>0</v>
      </c>
      <c r="N37" t="e">
        <f t="shared" si="2"/>
        <v>#VALUE!</v>
      </c>
      <c r="O37" t="str">
        <f t="shared" si="3"/>
        <v xml:space="preserve">      Wt 0</v>
      </c>
      <c r="P37" s="38" t="s">
        <v>126</v>
      </c>
      <c r="Q37" s="16" t="s">
        <v>125</v>
      </c>
      <c r="R37" s="17" t="str">
        <f t="shared" si="4"/>
        <v>Female Grade 5-3 Minor 1 - 5 to 8 yrs U20kg </v>
      </c>
      <c r="S37" s="50" t="s">
        <v>66</v>
      </c>
      <c r="T37" s="50" t="s">
        <v>67</v>
      </c>
      <c r="U37" s="50" t="s">
        <v>19</v>
      </c>
      <c r="V37" s="50" t="s">
        <v>60</v>
      </c>
      <c r="W37" s="51" t="str">
        <f t="shared" si="5"/>
        <v>Female Grade 5-3 Minor 1 - 5 to 8 yrs</v>
      </c>
    </row>
    <row r="38" spans="1:23" x14ac:dyDescent="0.2">
      <c r="A38" s="61">
        <f t="shared" si="1"/>
        <v>26</v>
      </c>
      <c r="B38" s="29" t="s">
        <v>55</v>
      </c>
      <c r="C38" s="29" t="s">
        <v>54</v>
      </c>
      <c r="D38" s="29" t="s">
        <v>54</v>
      </c>
      <c r="E38" s="29" t="s">
        <v>54</v>
      </c>
      <c r="F38" s="37">
        <v>0</v>
      </c>
      <c r="G38" s="29" t="s">
        <v>54</v>
      </c>
      <c r="H38" s="29" t="s">
        <v>54</v>
      </c>
      <c r="I38" s="29" t="s">
        <v>54</v>
      </c>
      <c r="J38" s="30" t="s">
        <v>54</v>
      </c>
      <c r="K38" s="31" t="s">
        <v>54</v>
      </c>
      <c r="L38" s="86"/>
      <c r="M38">
        <f t="shared" si="0"/>
        <v>0</v>
      </c>
      <c r="N38" t="e">
        <f t="shared" si="2"/>
        <v>#VALUE!</v>
      </c>
      <c r="O38" t="str">
        <f t="shared" si="3"/>
        <v xml:space="preserve">      Wt 0</v>
      </c>
      <c r="P38" s="38" t="s">
        <v>126</v>
      </c>
      <c r="Q38" s="16" t="s">
        <v>125</v>
      </c>
      <c r="R38" s="17" t="str">
        <f t="shared" si="4"/>
        <v>Female Grade 5-3 Minor 1 - 5 to 8 yrs U25kg </v>
      </c>
      <c r="S38" s="50" t="s">
        <v>66</v>
      </c>
      <c r="T38" s="50" t="s">
        <v>68</v>
      </c>
      <c r="U38" s="50" t="s">
        <v>19</v>
      </c>
      <c r="V38" s="50" t="s">
        <v>60</v>
      </c>
      <c r="W38" s="51" t="str">
        <f t="shared" si="5"/>
        <v>Female Grade 5-3 Minor 1 - 5 to 8 yrs</v>
      </c>
    </row>
    <row r="39" spans="1:23" x14ac:dyDescent="0.2">
      <c r="A39" s="61">
        <f t="shared" si="1"/>
        <v>27</v>
      </c>
      <c r="B39" s="29" t="s">
        <v>55</v>
      </c>
      <c r="C39" s="29" t="s">
        <v>54</v>
      </c>
      <c r="D39" s="29" t="s">
        <v>54</v>
      </c>
      <c r="E39" s="29" t="s">
        <v>54</v>
      </c>
      <c r="F39" s="37">
        <v>0</v>
      </c>
      <c r="G39" s="29" t="s">
        <v>54</v>
      </c>
      <c r="H39" s="29" t="s">
        <v>54</v>
      </c>
      <c r="I39" s="29" t="s">
        <v>54</v>
      </c>
      <c r="J39" s="30" t="s">
        <v>54</v>
      </c>
      <c r="K39" s="31" t="s">
        <v>54</v>
      </c>
      <c r="L39" s="86"/>
      <c r="M39">
        <f t="shared" si="0"/>
        <v>0</v>
      </c>
      <c r="N39" t="e">
        <f t="shared" si="2"/>
        <v>#VALUE!</v>
      </c>
      <c r="O39" t="str">
        <f t="shared" si="3"/>
        <v xml:space="preserve">      Wt 0</v>
      </c>
      <c r="P39" s="38" t="s">
        <v>126</v>
      </c>
      <c r="Q39" s="16" t="s">
        <v>125</v>
      </c>
      <c r="R39" s="17" t="str">
        <f t="shared" si="4"/>
        <v>Female Grade 5-3 Minor 1 - 5 to 8 yrs U30kg </v>
      </c>
      <c r="S39" s="50" t="s">
        <v>66</v>
      </c>
      <c r="T39" s="50" t="s">
        <v>69</v>
      </c>
      <c r="U39" s="50" t="s">
        <v>19</v>
      </c>
      <c r="V39" s="50" t="s">
        <v>60</v>
      </c>
      <c r="W39" s="51" t="str">
        <f t="shared" si="5"/>
        <v>Female Grade 5-3 Minor 1 - 5 to 8 yrs</v>
      </c>
    </row>
    <row r="40" spans="1:23" x14ac:dyDescent="0.2">
      <c r="A40" s="61">
        <f t="shared" si="1"/>
        <v>28</v>
      </c>
      <c r="B40" s="29" t="s">
        <v>55</v>
      </c>
      <c r="C40" s="29" t="s">
        <v>54</v>
      </c>
      <c r="D40" s="29" t="s">
        <v>54</v>
      </c>
      <c r="E40" s="29" t="s">
        <v>54</v>
      </c>
      <c r="F40" s="37">
        <v>0</v>
      </c>
      <c r="G40" s="29" t="s">
        <v>54</v>
      </c>
      <c r="H40" s="29" t="s">
        <v>54</v>
      </c>
      <c r="I40" s="29" t="s">
        <v>54</v>
      </c>
      <c r="J40" s="30" t="s">
        <v>54</v>
      </c>
      <c r="K40" s="31" t="s">
        <v>54</v>
      </c>
      <c r="L40" s="86"/>
      <c r="M40">
        <f t="shared" si="0"/>
        <v>0</v>
      </c>
      <c r="N40" t="e">
        <f t="shared" si="2"/>
        <v>#VALUE!</v>
      </c>
      <c r="O40" t="str">
        <f t="shared" si="3"/>
        <v xml:space="preserve">      Wt 0</v>
      </c>
      <c r="P40" s="38" t="s">
        <v>126</v>
      </c>
      <c r="Q40" s="16" t="s">
        <v>125</v>
      </c>
      <c r="R40" s="17" t="str">
        <f t="shared" si="4"/>
        <v>Female Grade 5-3 Minor 1 - 5 to 8 yrs U35kg </v>
      </c>
      <c r="S40" s="50" t="s">
        <v>66</v>
      </c>
      <c r="T40" s="50" t="s">
        <v>70</v>
      </c>
      <c r="U40" s="50" t="s">
        <v>19</v>
      </c>
      <c r="V40" s="50" t="s">
        <v>60</v>
      </c>
      <c r="W40" s="51" t="str">
        <f t="shared" si="5"/>
        <v>Female Grade 5-3 Minor 1 - 5 to 8 yrs</v>
      </c>
    </row>
    <row r="41" spans="1:23" x14ac:dyDescent="0.2">
      <c r="A41" s="61">
        <f t="shared" si="1"/>
        <v>29</v>
      </c>
      <c r="B41" s="29" t="s">
        <v>55</v>
      </c>
      <c r="C41" s="29" t="s">
        <v>54</v>
      </c>
      <c r="D41" s="29" t="s">
        <v>54</v>
      </c>
      <c r="E41" s="29" t="s">
        <v>54</v>
      </c>
      <c r="F41" s="37">
        <v>0</v>
      </c>
      <c r="G41" s="29" t="s">
        <v>54</v>
      </c>
      <c r="H41" s="29" t="s">
        <v>54</v>
      </c>
      <c r="I41" s="29" t="s">
        <v>54</v>
      </c>
      <c r="J41" s="30" t="s">
        <v>54</v>
      </c>
      <c r="K41" s="31" t="s">
        <v>54</v>
      </c>
      <c r="L41" s="86"/>
      <c r="M41">
        <f t="shared" si="0"/>
        <v>0</v>
      </c>
      <c r="N41" t="e">
        <f t="shared" si="2"/>
        <v>#VALUE!</v>
      </c>
      <c r="O41" t="str">
        <f t="shared" si="3"/>
        <v xml:space="preserve">      Wt 0</v>
      </c>
      <c r="P41" s="38" t="s">
        <v>126</v>
      </c>
      <c r="Q41" s="16" t="s">
        <v>125</v>
      </c>
      <c r="R41" s="17" t="str">
        <f t="shared" si="4"/>
        <v>Female Grade 5-3 Minor 1 - 5 to 8 yrs U40kg </v>
      </c>
      <c r="S41" s="50" t="s">
        <v>66</v>
      </c>
      <c r="T41" s="50" t="s">
        <v>71</v>
      </c>
      <c r="U41" s="50" t="s">
        <v>19</v>
      </c>
      <c r="V41" s="50" t="s">
        <v>60</v>
      </c>
      <c r="W41" s="51" t="str">
        <f t="shared" si="5"/>
        <v>Female Grade 5-3 Minor 1 - 5 to 8 yrs</v>
      </c>
    </row>
    <row r="42" spans="1:23" ht="17" thickBot="1" x14ac:dyDescent="0.25">
      <c r="A42" s="61">
        <f t="shared" si="1"/>
        <v>30</v>
      </c>
      <c r="B42" s="29" t="s">
        <v>55</v>
      </c>
      <c r="C42" s="29" t="s">
        <v>54</v>
      </c>
      <c r="D42" s="29" t="s">
        <v>54</v>
      </c>
      <c r="E42" s="29" t="s">
        <v>54</v>
      </c>
      <c r="F42" s="37">
        <v>0</v>
      </c>
      <c r="G42" s="29" t="s">
        <v>54</v>
      </c>
      <c r="H42" s="29" t="s">
        <v>54</v>
      </c>
      <c r="I42" s="29" t="s">
        <v>54</v>
      </c>
      <c r="J42" s="30" t="s">
        <v>54</v>
      </c>
      <c r="K42" s="31" t="s">
        <v>54</v>
      </c>
      <c r="L42" s="86"/>
      <c r="M42">
        <f t="shared" si="0"/>
        <v>0</v>
      </c>
      <c r="N42" t="e">
        <f t="shared" si="2"/>
        <v>#VALUE!</v>
      </c>
      <c r="O42" t="str">
        <f t="shared" si="3"/>
        <v xml:space="preserve">      Wt 0</v>
      </c>
      <c r="P42" s="38" t="s">
        <v>126</v>
      </c>
      <c r="Q42" s="16" t="s">
        <v>125</v>
      </c>
      <c r="R42" s="17" t="str">
        <f t="shared" si="4"/>
        <v>Female Grade 5-3 Minor 1 - 5 to 8 yrs U45kg </v>
      </c>
      <c r="S42" s="50" t="s">
        <v>66</v>
      </c>
      <c r="T42" s="50" t="s">
        <v>72</v>
      </c>
      <c r="U42" s="50" t="s">
        <v>19</v>
      </c>
      <c r="V42" s="50" t="s">
        <v>60</v>
      </c>
      <c r="W42" s="51" t="str">
        <f t="shared" si="5"/>
        <v>Female Grade 5-3 Minor 1 - 5 to 8 yrs</v>
      </c>
    </row>
    <row r="43" spans="1:23" ht="24" thickBot="1" x14ac:dyDescent="0.25">
      <c r="A43" s="97" t="s">
        <v>16</v>
      </c>
      <c r="B43" s="98"/>
      <c r="C43" s="98"/>
      <c r="D43" s="98"/>
      <c r="E43" s="98"/>
      <c r="F43" s="98"/>
      <c r="G43" s="95" t="s">
        <v>17</v>
      </c>
      <c r="H43" s="96"/>
      <c r="I43" s="96"/>
      <c r="J43" s="99">
        <f>SUM(K13:K42)</f>
        <v>0</v>
      </c>
      <c r="K43" s="100"/>
      <c r="L43" s="87"/>
      <c r="M43" s="55"/>
      <c r="N43" s="55"/>
      <c r="O43" s="55"/>
      <c r="P43" s="55"/>
      <c r="Q43" s="56"/>
      <c r="R43" s="17" t="str">
        <f t="shared" si="4"/>
        <v>Female Grade 5-3 Minor 1 - 5 to 8 yrs U50kg </v>
      </c>
      <c r="S43" s="50" t="s">
        <v>66</v>
      </c>
      <c r="T43" s="50" t="s">
        <v>73</v>
      </c>
      <c r="U43" s="50" t="s">
        <v>19</v>
      </c>
      <c r="V43" s="50" t="s">
        <v>60</v>
      </c>
      <c r="W43" s="51" t="str">
        <f t="shared" si="5"/>
        <v>Female Grade 5-3 Minor 1 - 5 to 8 yrs</v>
      </c>
    </row>
    <row r="44" spans="1:23" x14ac:dyDescent="0.2">
      <c r="A44" s="39"/>
      <c r="R44" s="17" t="str">
        <f t="shared" si="4"/>
        <v>Female Grade 5-3 Minor 1 - 5 to 8 yrs O50kg </v>
      </c>
      <c r="S44" s="50" t="s">
        <v>66</v>
      </c>
      <c r="T44" s="50" t="s">
        <v>74</v>
      </c>
      <c r="U44" s="50" t="s">
        <v>19</v>
      </c>
      <c r="V44" s="50" t="s">
        <v>60</v>
      </c>
      <c r="W44" s="51" t="str">
        <f t="shared" si="5"/>
        <v>Female Grade 5-3 Minor 1 - 5 to 8 yrs</v>
      </c>
    </row>
    <row r="45" spans="1:23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R45" s="17" t="str">
        <f t="shared" si="4"/>
        <v>Male Grade 2-1 Minor 1 - 5 to 8 yrs U20kg </v>
      </c>
      <c r="S45" s="50" t="s">
        <v>66</v>
      </c>
      <c r="T45" s="50" t="s">
        <v>67</v>
      </c>
      <c r="U45" s="50" t="s">
        <v>117</v>
      </c>
      <c r="V45" s="50" t="s">
        <v>59</v>
      </c>
      <c r="W45" s="51" t="str">
        <f t="shared" si="5"/>
        <v>Male Grade 2-1 Minor 1 - 5 to 8 yrs</v>
      </c>
    </row>
    <row r="46" spans="1:23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R46" s="17" t="str">
        <f t="shared" si="4"/>
        <v>Male Grade 2-1 Minor 1 - 5 to 8 yrs U25kg </v>
      </c>
      <c r="S46" s="50" t="s">
        <v>66</v>
      </c>
      <c r="T46" s="50" t="s">
        <v>68</v>
      </c>
      <c r="U46" s="50" t="s">
        <v>117</v>
      </c>
      <c r="V46" s="50" t="s">
        <v>59</v>
      </c>
      <c r="W46" s="51" t="str">
        <f t="shared" si="5"/>
        <v>Male Grade 2-1 Minor 1 - 5 to 8 yrs</v>
      </c>
    </row>
    <row r="47" spans="1:23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R47" s="17" t="str">
        <f t="shared" si="4"/>
        <v>Male Grade 2-1 Minor 1 - 5 to 8 yrs U30kg </v>
      </c>
      <c r="S47" s="50" t="s">
        <v>66</v>
      </c>
      <c r="T47" s="50" t="s">
        <v>69</v>
      </c>
      <c r="U47" s="50" t="s">
        <v>117</v>
      </c>
      <c r="V47" s="50" t="s">
        <v>59</v>
      </c>
      <c r="W47" s="51" t="str">
        <f t="shared" si="5"/>
        <v>Male Grade 2-1 Minor 1 - 5 to 8 yrs</v>
      </c>
    </row>
    <row r="48" spans="1:23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R48" s="17" t="str">
        <f t="shared" si="4"/>
        <v>Male Grade 2-1 Minor 1 - 5 to 8 yrs U35kg </v>
      </c>
      <c r="S48" s="50" t="s">
        <v>66</v>
      </c>
      <c r="T48" s="50" t="s">
        <v>70</v>
      </c>
      <c r="U48" s="50" t="s">
        <v>117</v>
      </c>
      <c r="V48" s="50" t="s">
        <v>59</v>
      </c>
      <c r="W48" s="51" t="str">
        <f t="shared" si="5"/>
        <v>Male Grade 2-1 Minor 1 - 5 to 8 yrs</v>
      </c>
    </row>
    <row r="49" spans="1:23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R49" s="17" t="str">
        <f t="shared" si="4"/>
        <v>Male Grade 2-1 Minor 1 - 5 to 8 yrs U40kg </v>
      </c>
      <c r="S49" s="50" t="s">
        <v>66</v>
      </c>
      <c r="T49" s="50" t="s">
        <v>71</v>
      </c>
      <c r="U49" s="50" t="s">
        <v>117</v>
      </c>
      <c r="V49" s="50" t="s">
        <v>59</v>
      </c>
      <c r="W49" s="51" t="str">
        <f t="shared" si="5"/>
        <v>Male Grade 2-1 Minor 1 - 5 to 8 yrs</v>
      </c>
    </row>
    <row r="50" spans="1:23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R50" s="17" t="str">
        <f t="shared" si="4"/>
        <v>Male Grade 2-1 Minor 1 - 5 to 8 yrs U45kg </v>
      </c>
      <c r="S50" s="50" t="s">
        <v>66</v>
      </c>
      <c r="T50" s="50" t="s">
        <v>72</v>
      </c>
      <c r="U50" s="50" t="s">
        <v>117</v>
      </c>
      <c r="V50" s="50" t="s">
        <v>59</v>
      </c>
      <c r="W50" s="51" t="str">
        <f t="shared" si="5"/>
        <v>Male Grade 2-1 Minor 1 - 5 to 8 yrs</v>
      </c>
    </row>
    <row r="51" spans="1:23" x14ac:dyDescent="0.2">
      <c r="A51" s="41"/>
      <c r="B51" s="41"/>
      <c r="C51" s="41"/>
      <c r="D51" s="42"/>
      <c r="E51" s="42"/>
      <c r="F51" s="41"/>
      <c r="G51" s="41"/>
      <c r="H51" s="41"/>
      <c r="I51" s="41"/>
      <c r="J51" s="11"/>
      <c r="K51" s="11"/>
      <c r="L51" s="43"/>
      <c r="R51" s="17" t="str">
        <f t="shared" si="4"/>
        <v>Male Grade 2-1 Minor 1 - 5 to 8 yrs U50kg </v>
      </c>
      <c r="S51" s="50" t="s">
        <v>66</v>
      </c>
      <c r="T51" s="50" t="s">
        <v>73</v>
      </c>
      <c r="U51" s="50" t="s">
        <v>117</v>
      </c>
      <c r="V51" s="50" t="s">
        <v>59</v>
      </c>
      <c r="W51" s="51" t="str">
        <f t="shared" si="5"/>
        <v>Male Grade 2-1 Minor 1 - 5 to 8 yrs</v>
      </c>
    </row>
    <row r="52" spans="1:23" x14ac:dyDescent="0.2">
      <c r="A52" s="41"/>
      <c r="B52" s="41"/>
      <c r="C52" s="41"/>
      <c r="D52" s="42"/>
      <c r="E52" s="42"/>
      <c r="F52" s="41"/>
      <c r="G52" s="41"/>
      <c r="H52" s="41"/>
      <c r="I52" s="41"/>
      <c r="J52" s="11"/>
      <c r="K52" s="11"/>
      <c r="L52" s="43"/>
      <c r="R52" s="17" t="str">
        <f t="shared" si="4"/>
        <v>Male Grade 2-1 Minor 1 - 5 to 8 yrs O50kg </v>
      </c>
      <c r="S52" s="50" t="s">
        <v>66</v>
      </c>
      <c r="T52" s="50" t="s">
        <v>74</v>
      </c>
      <c r="U52" s="50" t="s">
        <v>117</v>
      </c>
      <c r="V52" s="50" t="s">
        <v>59</v>
      </c>
      <c r="W52" s="51" t="str">
        <f t="shared" si="5"/>
        <v>Male Grade 2-1 Minor 1 - 5 to 8 yrs</v>
      </c>
    </row>
    <row r="53" spans="1:23" x14ac:dyDescent="0.2">
      <c r="A53" s="41"/>
      <c r="B53" s="41"/>
      <c r="C53" s="41"/>
      <c r="D53" s="42"/>
      <c r="E53" s="42"/>
      <c r="F53" s="41"/>
      <c r="G53" s="41"/>
      <c r="H53" s="41"/>
      <c r="I53" s="41"/>
      <c r="J53" s="11"/>
      <c r="K53" s="11"/>
      <c r="L53" s="43"/>
      <c r="R53" s="17" t="str">
        <f t="shared" si="4"/>
        <v>Female Grade 2-1 Minor 1 - 5 to 8 yrs U20kg </v>
      </c>
      <c r="S53" s="50" t="s">
        <v>66</v>
      </c>
      <c r="T53" s="50" t="s">
        <v>67</v>
      </c>
      <c r="U53" s="50" t="s">
        <v>117</v>
      </c>
      <c r="V53" s="50" t="s">
        <v>60</v>
      </c>
      <c r="W53" s="51" t="str">
        <f t="shared" si="5"/>
        <v>Female Grade 2-1 Minor 1 - 5 to 8 yrs</v>
      </c>
    </row>
    <row r="54" spans="1:23" x14ac:dyDescent="0.2">
      <c r="A54" s="41"/>
      <c r="B54" s="41"/>
      <c r="C54" s="41"/>
      <c r="D54" s="42"/>
      <c r="E54" s="42"/>
      <c r="F54" s="41"/>
      <c r="G54" s="41"/>
      <c r="H54" s="41"/>
      <c r="I54" s="41"/>
      <c r="J54" s="11"/>
      <c r="K54" s="11"/>
      <c r="L54" s="43"/>
      <c r="R54" s="17" t="str">
        <f t="shared" si="4"/>
        <v>Female Grade 2-1 Minor 1 - 5 to 8 yrs U25kg </v>
      </c>
      <c r="S54" s="50" t="s">
        <v>66</v>
      </c>
      <c r="T54" s="50" t="s">
        <v>68</v>
      </c>
      <c r="U54" s="50" t="s">
        <v>117</v>
      </c>
      <c r="V54" s="50" t="s">
        <v>60</v>
      </c>
      <c r="W54" s="51" t="str">
        <f t="shared" si="5"/>
        <v>Female Grade 2-1 Minor 1 - 5 to 8 yrs</v>
      </c>
    </row>
    <row r="55" spans="1:23" x14ac:dyDescent="0.2">
      <c r="A55" s="44"/>
      <c r="B55" s="44"/>
      <c r="C55" s="44"/>
      <c r="D55" s="45"/>
      <c r="E55" s="45"/>
      <c r="F55" s="44"/>
      <c r="G55" s="44"/>
      <c r="H55" s="44"/>
      <c r="I55" s="44"/>
      <c r="J55" s="13"/>
      <c r="K55" s="13"/>
      <c r="L55" s="46"/>
      <c r="M55" s="17"/>
      <c r="N55" s="17"/>
      <c r="O55" s="17"/>
      <c r="P55" s="17"/>
      <c r="Q55" s="17"/>
      <c r="R55" s="17" t="str">
        <f t="shared" si="4"/>
        <v>Female Grade 2-1 Minor 1 - 5 to 8 yrs U30kg </v>
      </c>
      <c r="S55" s="50" t="s">
        <v>66</v>
      </c>
      <c r="T55" s="50" t="s">
        <v>69</v>
      </c>
      <c r="U55" s="50" t="s">
        <v>117</v>
      </c>
      <c r="V55" s="50" t="s">
        <v>60</v>
      </c>
      <c r="W55" s="51" t="str">
        <f t="shared" si="5"/>
        <v>Female Grade 2-1 Minor 1 - 5 to 8 yrs</v>
      </c>
    </row>
    <row r="56" spans="1:23" x14ac:dyDescent="0.2">
      <c r="A56" s="47"/>
      <c r="B56" s="17"/>
      <c r="C56" s="47" t="s">
        <v>54</v>
      </c>
      <c r="D56" s="48" t="s">
        <v>54</v>
      </c>
      <c r="E56" s="47" t="s">
        <v>54</v>
      </c>
      <c r="F56" s="17"/>
      <c r="G56" s="47" t="s">
        <v>54</v>
      </c>
      <c r="H56" s="47" t="s">
        <v>54</v>
      </c>
      <c r="I56" s="47" t="s">
        <v>54</v>
      </c>
      <c r="J56" s="47" t="s">
        <v>54</v>
      </c>
      <c r="K56" s="47" t="s">
        <v>54</v>
      </c>
      <c r="L56" s="49"/>
      <c r="M56" s="17"/>
      <c r="N56" s="17"/>
      <c r="O56" s="17"/>
      <c r="P56" s="17"/>
      <c r="Q56" s="17"/>
      <c r="R56" s="17" t="str">
        <f t="shared" si="4"/>
        <v>Female Grade 2-1 Minor 1 - 5 to 8 yrs U35kg </v>
      </c>
      <c r="S56" s="50" t="s">
        <v>66</v>
      </c>
      <c r="T56" s="50" t="s">
        <v>70</v>
      </c>
      <c r="U56" s="50" t="s">
        <v>117</v>
      </c>
      <c r="V56" s="50" t="s">
        <v>60</v>
      </c>
      <c r="W56" s="51" t="str">
        <f t="shared" si="5"/>
        <v>Female Grade 2-1 Minor 1 - 5 to 8 yrs</v>
      </c>
    </row>
    <row r="57" spans="1:23" x14ac:dyDescent="0.2">
      <c r="A57" s="47"/>
      <c r="B57" s="17"/>
      <c r="C57" s="47" t="s">
        <v>59</v>
      </c>
      <c r="D57" s="48">
        <v>2021</v>
      </c>
      <c r="E57" s="47" t="s">
        <v>116</v>
      </c>
      <c r="F57" s="17"/>
      <c r="G57" s="47" t="s">
        <v>45</v>
      </c>
      <c r="H57" s="47" t="s">
        <v>18</v>
      </c>
      <c r="I57" s="47" t="s">
        <v>31</v>
      </c>
      <c r="J57" s="47" t="s">
        <v>37</v>
      </c>
      <c r="K57" s="47">
        <v>60</v>
      </c>
      <c r="L57" s="49"/>
      <c r="M57" s="17"/>
      <c r="N57" s="17"/>
      <c r="O57" s="17"/>
      <c r="P57" s="17"/>
      <c r="Q57" s="17"/>
      <c r="R57" s="17" t="str">
        <f t="shared" si="4"/>
        <v>Female Grade 2-1 Minor 1 - 5 to 8 yrs U40kg </v>
      </c>
      <c r="S57" s="50" t="s">
        <v>66</v>
      </c>
      <c r="T57" s="50" t="s">
        <v>71</v>
      </c>
      <c r="U57" s="50" t="s">
        <v>117</v>
      </c>
      <c r="V57" s="50" t="s">
        <v>60</v>
      </c>
      <c r="W57" s="51" t="str">
        <f t="shared" si="5"/>
        <v>Female Grade 2-1 Minor 1 - 5 to 8 yrs</v>
      </c>
    </row>
    <row r="58" spans="1:23" x14ac:dyDescent="0.2">
      <c r="A58" s="47"/>
      <c r="B58" s="17"/>
      <c r="C58" s="47" t="s">
        <v>60</v>
      </c>
      <c r="D58" s="48">
        <v>2020</v>
      </c>
      <c r="E58" s="47" t="s">
        <v>19</v>
      </c>
      <c r="F58" s="47"/>
      <c r="G58" s="47" t="s">
        <v>123</v>
      </c>
      <c r="H58" s="47" t="s">
        <v>20</v>
      </c>
      <c r="I58" s="47" t="s">
        <v>32</v>
      </c>
      <c r="J58" s="47" t="s">
        <v>38</v>
      </c>
      <c r="K58" s="47">
        <v>90</v>
      </c>
      <c r="L58" s="49"/>
      <c r="M58" s="17"/>
      <c r="N58" s="17"/>
      <c r="O58" s="17"/>
      <c r="P58" s="17"/>
      <c r="Q58" s="17"/>
      <c r="R58" s="17" t="str">
        <f t="shared" si="4"/>
        <v>Female Grade 2-1 Minor 1 - 5 to 8 yrs U45kg </v>
      </c>
      <c r="S58" s="50" t="s">
        <v>66</v>
      </c>
      <c r="T58" s="50" t="s">
        <v>72</v>
      </c>
      <c r="U58" s="50" t="s">
        <v>117</v>
      </c>
      <c r="V58" s="50" t="s">
        <v>60</v>
      </c>
      <c r="W58" s="51" t="str">
        <f t="shared" si="5"/>
        <v>Female Grade 2-1 Minor 1 - 5 to 8 yrs</v>
      </c>
    </row>
    <row r="59" spans="1:23" x14ac:dyDescent="0.2">
      <c r="A59" s="47"/>
      <c r="B59" s="17"/>
      <c r="C59" s="47"/>
      <c r="D59" s="48">
        <v>2019</v>
      </c>
      <c r="E59" s="47" t="s">
        <v>117</v>
      </c>
      <c r="F59" s="47"/>
      <c r="G59" s="47"/>
      <c r="H59" s="47" t="s">
        <v>21</v>
      </c>
      <c r="I59" s="47" t="s">
        <v>33</v>
      </c>
      <c r="J59" s="47" t="s">
        <v>39</v>
      </c>
      <c r="K59" s="47">
        <v>120</v>
      </c>
      <c r="L59" s="49"/>
      <c r="M59" s="17"/>
      <c r="N59" s="17"/>
      <c r="O59" s="17"/>
      <c r="P59" s="17"/>
      <c r="Q59" s="17"/>
      <c r="R59" s="17" t="str">
        <f t="shared" si="4"/>
        <v>Female Grade 2-1 Minor 1 - 5 to 8 yrs U50kg </v>
      </c>
      <c r="S59" s="50" t="s">
        <v>66</v>
      </c>
      <c r="T59" s="50" t="s">
        <v>73</v>
      </c>
      <c r="U59" s="50" t="s">
        <v>117</v>
      </c>
      <c r="V59" s="50" t="s">
        <v>60</v>
      </c>
      <c r="W59" s="51" t="str">
        <f t="shared" si="5"/>
        <v>Female Grade 2-1 Minor 1 - 5 to 8 yrs</v>
      </c>
    </row>
    <row r="60" spans="1:23" x14ac:dyDescent="0.2">
      <c r="A60" s="47"/>
      <c r="B60" s="17"/>
      <c r="C60" s="47"/>
      <c r="D60" s="48">
        <v>2018</v>
      </c>
      <c r="E60" s="47" t="s">
        <v>62</v>
      </c>
      <c r="F60" s="47"/>
      <c r="G60" s="47"/>
      <c r="H60" s="47" t="s">
        <v>64</v>
      </c>
      <c r="I60" s="47" t="s">
        <v>34</v>
      </c>
      <c r="J60" s="47" t="s">
        <v>40</v>
      </c>
      <c r="K60" s="47">
        <v>150</v>
      </c>
      <c r="L60" s="49"/>
      <c r="M60" s="17"/>
      <c r="N60" s="17"/>
      <c r="O60" s="17"/>
      <c r="P60" s="17"/>
      <c r="Q60" s="17"/>
      <c r="R60" s="17" t="str">
        <f t="shared" si="4"/>
        <v>Female Grade 2-1 Minor 1 - 5 to 8 yrs O50kg </v>
      </c>
      <c r="S60" s="50" t="s">
        <v>66</v>
      </c>
      <c r="T60" s="50" t="s">
        <v>74</v>
      </c>
      <c r="U60" s="50" t="s">
        <v>117</v>
      </c>
      <c r="V60" s="50" t="s">
        <v>60</v>
      </c>
      <c r="W60" s="51" t="str">
        <f t="shared" si="5"/>
        <v>Female Grade 2-1 Minor 1 - 5 to 8 yrs</v>
      </c>
    </row>
    <row r="61" spans="1:23" x14ac:dyDescent="0.2">
      <c r="A61" s="47"/>
      <c r="B61" s="47"/>
      <c r="C61" s="47"/>
      <c r="D61" s="48">
        <v>2017</v>
      </c>
      <c r="E61" s="17"/>
      <c r="F61" s="47"/>
      <c r="G61" s="47"/>
      <c r="H61" s="47" t="s">
        <v>63</v>
      </c>
      <c r="I61" s="47" t="s">
        <v>35</v>
      </c>
      <c r="J61" s="47" t="s">
        <v>41</v>
      </c>
      <c r="K61" s="47"/>
      <c r="L61" s="49"/>
      <c r="M61" s="17"/>
      <c r="N61" s="17"/>
      <c r="O61" s="17"/>
      <c r="P61" s="17"/>
      <c r="Q61" s="17"/>
      <c r="R61" s="17" t="str">
        <f t="shared" si="4"/>
        <v>Male Black Belt Minor 1 - 5 to 8 yrs U20kg </v>
      </c>
      <c r="S61" s="50" t="s">
        <v>66</v>
      </c>
      <c r="T61" s="50" t="s">
        <v>67</v>
      </c>
      <c r="U61" s="50" t="s">
        <v>62</v>
      </c>
      <c r="V61" s="50" t="s">
        <v>59</v>
      </c>
      <c r="W61" s="51" t="str">
        <f t="shared" si="5"/>
        <v>Male Black Belt Minor 1 - 5 to 8 yrs</v>
      </c>
    </row>
    <row r="62" spans="1:23" x14ac:dyDescent="0.2">
      <c r="A62" s="47"/>
      <c r="B62" s="47"/>
      <c r="C62" s="47"/>
      <c r="D62" s="48">
        <v>2016</v>
      </c>
      <c r="E62" s="17"/>
      <c r="F62" s="47"/>
      <c r="G62" s="47"/>
      <c r="H62" s="47"/>
      <c r="I62" s="47" t="s">
        <v>36</v>
      </c>
      <c r="J62" s="47" t="s">
        <v>42</v>
      </c>
      <c r="K62" s="47"/>
      <c r="L62" s="49"/>
      <c r="M62" s="17"/>
      <c r="N62" s="17"/>
      <c r="O62" s="17"/>
      <c r="P62" s="17"/>
      <c r="Q62" s="17"/>
      <c r="R62" s="17" t="str">
        <f t="shared" si="4"/>
        <v>Male Black Belt Minor 1 - 5 to 8 yrs U25kg </v>
      </c>
      <c r="S62" s="50" t="s">
        <v>66</v>
      </c>
      <c r="T62" s="50" t="s">
        <v>68</v>
      </c>
      <c r="U62" s="50" t="s">
        <v>62</v>
      </c>
      <c r="V62" s="50" t="s">
        <v>59</v>
      </c>
      <c r="W62" s="51" t="str">
        <f t="shared" si="5"/>
        <v>Male Black Belt Minor 1 - 5 to 8 yrs</v>
      </c>
    </row>
    <row r="63" spans="1:23" x14ac:dyDescent="0.2">
      <c r="A63" s="47"/>
      <c r="B63" s="47"/>
      <c r="C63" s="47"/>
      <c r="D63" s="48">
        <v>2015</v>
      </c>
      <c r="E63" s="47"/>
      <c r="F63" s="47"/>
      <c r="G63" s="47"/>
      <c r="H63" s="47"/>
      <c r="I63" s="47" t="s">
        <v>43</v>
      </c>
      <c r="J63" s="47" t="s">
        <v>52</v>
      </c>
      <c r="K63" s="47"/>
      <c r="L63" s="49"/>
      <c r="M63" s="17"/>
      <c r="N63" s="17"/>
      <c r="O63" s="17"/>
      <c r="P63" s="17"/>
      <c r="Q63" s="17"/>
      <c r="R63" s="17" t="str">
        <f t="shared" si="4"/>
        <v>Male Black Belt Minor 1 - 5 to 8 yrs U30kg </v>
      </c>
      <c r="S63" s="50" t="s">
        <v>66</v>
      </c>
      <c r="T63" s="50" t="s">
        <v>69</v>
      </c>
      <c r="U63" s="50" t="s">
        <v>62</v>
      </c>
      <c r="V63" s="50" t="s">
        <v>59</v>
      </c>
      <c r="W63" s="51" t="str">
        <f t="shared" si="5"/>
        <v>Male Black Belt Minor 1 - 5 to 8 yrs</v>
      </c>
    </row>
    <row r="64" spans="1:23" x14ac:dyDescent="0.2">
      <c r="A64" s="47"/>
      <c r="B64" s="47"/>
      <c r="C64" s="47"/>
      <c r="D64" s="48">
        <v>2014</v>
      </c>
      <c r="E64" s="47"/>
      <c r="F64" s="47"/>
      <c r="G64" s="47"/>
      <c r="H64" s="47"/>
      <c r="I64" s="47" t="s">
        <v>44</v>
      </c>
      <c r="J64" s="47" t="s">
        <v>51</v>
      </c>
      <c r="K64" s="47"/>
      <c r="L64" s="49"/>
      <c r="M64" s="17"/>
      <c r="N64" s="17"/>
      <c r="O64" s="17"/>
      <c r="P64" s="17"/>
      <c r="Q64" s="17"/>
      <c r="R64" s="17" t="str">
        <f t="shared" si="4"/>
        <v>Male Black Belt Minor 1 - 5 to 8 yrs U35kg </v>
      </c>
      <c r="S64" s="50" t="s">
        <v>66</v>
      </c>
      <c r="T64" s="50" t="s">
        <v>70</v>
      </c>
      <c r="U64" s="50" t="s">
        <v>62</v>
      </c>
      <c r="V64" s="50" t="s">
        <v>59</v>
      </c>
      <c r="W64" s="51" t="str">
        <f t="shared" si="5"/>
        <v>Male Black Belt Minor 1 - 5 to 8 yrs</v>
      </c>
    </row>
    <row r="65" spans="1:23" x14ac:dyDescent="0.2">
      <c r="A65" s="47"/>
      <c r="B65" s="47"/>
      <c r="C65" s="47"/>
      <c r="D65" s="48">
        <v>2013</v>
      </c>
      <c r="E65" s="47"/>
      <c r="F65" s="47"/>
      <c r="G65" s="47"/>
      <c r="H65" s="47"/>
      <c r="I65" s="47"/>
      <c r="J65" s="47"/>
      <c r="K65" s="47"/>
      <c r="L65" s="49"/>
      <c r="M65" s="17"/>
      <c r="N65" s="17"/>
      <c r="O65" s="17"/>
      <c r="P65" s="17"/>
      <c r="Q65" s="17"/>
      <c r="R65" s="17" t="str">
        <f t="shared" si="4"/>
        <v>Male Black Belt Minor 1 - 5 to 8 yrs U40kg </v>
      </c>
      <c r="S65" s="50" t="s">
        <v>66</v>
      </c>
      <c r="T65" s="50" t="s">
        <v>71</v>
      </c>
      <c r="U65" s="50" t="s">
        <v>62</v>
      </c>
      <c r="V65" s="50" t="s">
        <v>59</v>
      </c>
      <c r="W65" s="51" t="str">
        <f t="shared" si="5"/>
        <v>Male Black Belt Minor 1 - 5 to 8 yrs</v>
      </c>
    </row>
    <row r="66" spans="1:23" x14ac:dyDescent="0.2">
      <c r="A66" s="47"/>
      <c r="B66" s="47"/>
      <c r="C66" s="47"/>
      <c r="D66" s="48">
        <v>2012</v>
      </c>
      <c r="E66" s="47"/>
      <c r="F66" s="47"/>
      <c r="G66" s="47"/>
      <c r="H66" s="47"/>
      <c r="I66" s="47"/>
      <c r="J66" s="47"/>
      <c r="K66" s="47"/>
      <c r="L66" s="49"/>
      <c r="M66" s="17"/>
      <c r="N66" s="17"/>
      <c r="O66" s="17"/>
      <c r="P66" s="17"/>
      <c r="Q66" s="17"/>
      <c r="R66" s="17" t="str">
        <f t="shared" si="4"/>
        <v>Male Black Belt Minor 1 - 5 to 8 yrs U45kg </v>
      </c>
      <c r="S66" s="50" t="s">
        <v>66</v>
      </c>
      <c r="T66" s="50" t="s">
        <v>72</v>
      </c>
      <c r="U66" s="50" t="s">
        <v>62</v>
      </c>
      <c r="V66" s="50" t="s">
        <v>59</v>
      </c>
      <c r="W66" s="51" t="str">
        <f t="shared" si="5"/>
        <v>Male Black Belt Minor 1 - 5 to 8 yrs</v>
      </c>
    </row>
    <row r="67" spans="1:23" x14ac:dyDescent="0.2">
      <c r="A67" s="47"/>
      <c r="B67" s="47"/>
      <c r="C67" s="47"/>
      <c r="D67" s="48">
        <f>D66-1</f>
        <v>2011</v>
      </c>
      <c r="E67" s="47"/>
      <c r="F67" s="47"/>
      <c r="G67" s="47"/>
      <c r="H67" s="47"/>
      <c r="I67" s="47"/>
      <c r="J67" s="47"/>
      <c r="K67" s="47"/>
      <c r="L67" s="49"/>
      <c r="M67" s="17"/>
      <c r="N67" s="17"/>
      <c r="O67" s="17"/>
      <c r="P67" s="17"/>
      <c r="Q67" s="17"/>
      <c r="R67" s="17" t="str">
        <f t="shared" si="4"/>
        <v>Male Black Belt Minor 1 - 5 to 8 yrs U50kg </v>
      </c>
      <c r="S67" s="50" t="s">
        <v>66</v>
      </c>
      <c r="T67" s="50" t="s">
        <v>73</v>
      </c>
      <c r="U67" s="50" t="s">
        <v>62</v>
      </c>
      <c r="V67" s="50" t="s">
        <v>59</v>
      </c>
      <c r="W67" s="51" t="str">
        <f t="shared" si="5"/>
        <v>Male Black Belt Minor 1 - 5 to 8 yrs</v>
      </c>
    </row>
    <row r="68" spans="1:23" x14ac:dyDescent="0.2">
      <c r="A68" s="47"/>
      <c r="B68" s="47"/>
      <c r="C68" s="47"/>
      <c r="D68" s="48">
        <f t="shared" ref="D68:D128" si="7">D67-1</f>
        <v>2010</v>
      </c>
      <c r="E68" s="47"/>
      <c r="F68" s="47"/>
      <c r="G68" s="47"/>
      <c r="H68" s="47"/>
      <c r="I68" s="47"/>
      <c r="J68" s="47"/>
      <c r="K68" s="47"/>
      <c r="L68" s="49"/>
      <c r="M68" s="17"/>
      <c r="N68" s="17"/>
      <c r="O68" s="17"/>
      <c r="P68" s="17"/>
      <c r="Q68" s="17"/>
      <c r="R68" s="17" t="str">
        <f t="shared" si="4"/>
        <v>Male Black Belt Minor 1 - 5 to 8 yrs O50kg </v>
      </c>
      <c r="S68" s="50" t="s">
        <v>66</v>
      </c>
      <c r="T68" s="50" t="s">
        <v>74</v>
      </c>
      <c r="U68" s="50" t="s">
        <v>62</v>
      </c>
      <c r="V68" s="50" t="s">
        <v>59</v>
      </c>
      <c r="W68" s="51" t="str">
        <f t="shared" si="5"/>
        <v>Male Black Belt Minor 1 - 5 to 8 yrs</v>
      </c>
    </row>
    <row r="69" spans="1:23" x14ac:dyDescent="0.2">
      <c r="A69" s="47"/>
      <c r="B69" s="47"/>
      <c r="C69" s="47"/>
      <c r="D69" s="48">
        <f t="shared" si="7"/>
        <v>2009</v>
      </c>
      <c r="E69" s="47"/>
      <c r="F69" s="47"/>
      <c r="G69" s="47"/>
      <c r="H69" s="47"/>
      <c r="I69" s="47"/>
      <c r="J69" s="47"/>
      <c r="K69" s="47"/>
      <c r="L69" s="49"/>
      <c r="M69" s="17"/>
      <c r="N69" s="17"/>
      <c r="O69" s="17"/>
      <c r="P69" s="17"/>
      <c r="Q69" s="17"/>
      <c r="R69" s="17" t="str">
        <f t="shared" si="4"/>
        <v>Female Black Belt Minor 1 - 5 to 8 yrs U20kg </v>
      </c>
      <c r="S69" s="50" t="s">
        <v>66</v>
      </c>
      <c r="T69" s="50" t="s">
        <v>67</v>
      </c>
      <c r="U69" s="50" t="s">
        <v>62</v>
      </c>
      <c r="V69" s="50" t="s">
        <v>60</v>
      </c>
      <c r="W69" s="51" t="str">
        <f t="shared" si="5"/>
        <v>Female Black Belt Minor 1 - 5 to 8 yrs</v>
      </c>
    </row>
    <row r="70" spans="1:23" x14ac:dyDescent="0.2">
      <c r="A70" s="47"/>
      <c r="B70" s="47"/>
      <c r="C70" s="47"/>
      <c r="D70" s="47">
        <f t="shared" si="7"/>
        <v>2008</v>
      </c>
      <c r="E70" s="47"/>
      <c r="F70" s="47"/>
      <c r="G70" s="47"/>
      <c r="H70" s="47"/>
      <c r="I70" s="47"/>
      <c r="J70" s="47"/>
      <c r="K70" s="47"/>
      <c r="L70" s="49"/>
      <c r="M70" s="17"/>
      <c r="N70" s="17"/>
      <c r="O70" s="17"/>
      <c r="P70" s="17"/>
      <c r="Q70" s="17"/>
      <c r="R70" s="17" t="str">
        <f t="shared" si="4"/>
        <v>Female Black Belt Minor 1 - 5 to 8 yrs U25kg </v>
      </c>
      <c r="S70" s="50" t="s">
        <v>66</v>
      </c>
      <c r="T70" s="50" t="s">
        <v>68</v>
      </c>
      <c r="U70" s="50" t="s">
        <v>62</v>
      </c>
      <c r="V70" s="50" t="s">
        <v>60</v>
      </c>
      <c r="W70" s="51" t="str">
        <f t="shared" si="5"/>
        <v>Female Black Belt Minor 1 - 5 to 8 yrs</v>
      </c>
    </row>
    <row r="71" spans="1:23" x14ac:dyDescent="0.2">
      <c r="A71" s="47"/>
      <c r="B71" s="47"/>
      <c r="C71" s="47"/>
      <c r="D71" s="47">
        <f t="shared" si="7"/>
        <v>2007</v>
      </c>
      <c r="E71" s="47"/>
      <c r="F71" s="47"/>
      <c r="G71" s="47"/>
      <c r="H71" s="47"/>
      <c r="I71" s="47"/>
      <c r="J71" s="47"/>
      <c r="K71" s="47"/>
      <c r="L71" s="49"/>
      <c r="M71" s="17"/>
      <c r="N71" s="17"/>
      <c r="O71" s="17"/>
      <c r="P71" s="17"/>
      <c r="Q71" s="17"/>
      <c r="R71" s="17" t="str">
        <f t="shared" si="4"/>
        <v>Female Black Belt Minor 1 - 5 to 8 yrs U30kg </v>
      </c>
      <c r="S71" s="50" t="s">
        <v>66</v>
      </c>
      <c r="T71" s="50" t="s">
        <v>69</v>
      </c>
      <c r="U71" s="50" t="s">
        <v>62</v>
      </c>
      <c r="V71" s="50" t="s">
        <v>60</v>
      </c>
      <c r="W71" s="51" t="str">
        <f t="shared" si="5"/>
        <v>Female Black Belt Minor 1 - 5 to 8 yrs</v>
      </c>
    </row>
    <row r="72" spans="1:23" x14ac:dyDescent="0.2">
      <c r="A72" s="47"/>
      <c r="B72" s="47"/>
      <c r="C72" s="47"/>
      <c r="D72" s="47">
        <f t="shared" si="7"/>
        <v>2006</v>
      </c>
      <c r="E72" s="47"/>
      <c r="F72" s="47"/>
      <c r="G72" s="47"/>
      <c r="H72" s="47"/>
      <c r="I72" s="47"/>
      <c r="J72" s="47"/>
      <c r="K72" s="47"/>
      <c r="L72" s="49"/>
      <c r="M72" s="17"/>
      <c r="N72" s="17"/>
      <c r="O72" s="17"/>
      <c r="P72" s="17"/>
      <c r="Q72" s="17"/>
      <c r="R72" s="17" t="str">
        <f t="shared" si="4"/>
        <v>Female Black Belt Minor 1 - 5 to 8 yrs U35kg </v>
      </c>
      <c r="S72" s="50" t="s">
        <v>66</v>
      </c>
      <c r="T72" s="50" t="s">
        <v>70</v>
      </c>
      <c r="U72" s="50" t="s">
        <v>62</v>
      </c>
      <c r="V72" s="50" t="s">
        <v>60</v>
      </c>
      <c r="W72" s="51" t="str">
        <f t="shared" si="5"/>
        <v>Female Black Belt Minor 1 - 5 to 8 yrs</v>
      </c>
    </row>
    <row r="73" spans="1:23" x14ac:dyDescent="0.2">
      <c r="A73" s="47"/>
      <c r="B73" s="47"/>
      <c r="C73" s="47"/>
      <c r="D73" s="47">
        <f t="shared" si="7"/>
        <v>2005</v>
      </c>
      <c r="E73" s="47"/>
      <c r="F73" s="47"/>
      <c r="G73" s="47"/>
      <c r="H73" s="47"/>
      <c r="I73" s="47"/>
      <c r="J73" s="47"/>
      <c r="K73" s="47"/>
      <c r="L73" s="49"/>
      <c r="M73" s="17"/>
      <c r="N73" s="17"/>
      <c r="O73" s="17"/>
      <c r="P73" s="17"/>
      <c r="Q73" s="17"/>
      <c r="R73" s="17" t="str">
        <f t="shared" si="4"/>
        <v>Female Black Belt Minor 1 - 5 to 8 yrs U40kg </v>
      </c>
      <c r="S73" s="50" t="s">
        <v>66</v>
      </c>
      <c r="T73" s="50" t="s">
        <v>71</v>
      </c>
      <c r="U73" s="50" t="s">
        <v>62</v>
      </c>
      <c r="V73" s="50" t="s">
        <v>60</v>
      </c>
      <c r="W73" s="51" t="str">
        <f t="shared" si="5"/>
        <v>Female Black Belt Minor 1 - 5 to 8 yrs</v>
      </c>
    </row>
    <row r="74" spans="1:23" x14ac:dyDescent="0.2">
      <c r="A74" s="47"/>
      <c r="B74" s="47"/>
      <c r="C74" s="47"/>
      <c r="D74" s="47">
        <f t="shared" si="7"/>
        <v>2004</v>
      </c>
      <c r="E74" s="47"/>
      <c r="F74" s="47"/>
      <c r="G74" s="47"/>
      <c r="H74" s="47"/>
      <c r="I74" s="47"/>
      <c r="J74" s="47"/>
      <c r="K74" s="47"/>
      <c r="L74" s="49"/>
      <c r="M74" s="17"/>
      <c r="N74" s="17"/>
      <c r="O74" s="17"/>
      <c r="P74" s="17"/>
      <c r="Q74" s="17"/>
      <c r="R74" s="17" t="str">
        <f t="shared" si="4"/>
        <v>Female Black Belt Minor 1 - 5 to 8 yrs U45kg </v>
      </c>
      <c r="S74" s="50" t="s">
        <v>66</v>
      </c>
      <c r="T74" s="50" t="s">
        <v>72</v>
      </c>
      <c r="U74" s="50" t="s">
        <v>62</v>
      </c>
      <c r="V74" s="50" t="s">
        <v>60</v>
      </c>
      <c r="W74" s="51" t="str">
        <f t="shared" si="5"/>
        <v>Female Black Belt Minor 1 - 5 to 8 yrs</v>
      </c>
    </row>
    <row r="75" spans="1:23" x14ac:dyDescent="0.2">
      <c r="A75" s="47"/>
      <c r="B75" s="47"/>
      <c r="C75" s="47"/>
      <c r="D75" s="47">
        <f t="shared" si="7"/>
        <v>2003</v>
      </c>
      <c r="E75" s="47"/>
      <c r="F75" s="47"/>
      <c r="G75" s="47"/>
      <c r="H75" s="47"/>
      <c r="I75" s="47"/>
      <c r="J75" s="47"/>
      <c r="K75" s="47"/>
      <c r="L75" s="49"/>
      <c r="M75" s="17"/>
      <c r="N75" s="17"/>
      <c r="O75" s="17"/>
      <c r="P75" s="17"/>
      <c r="Q75" s="17"/>
      <c r="R75" s="17" t="str">
        <f t="shared" si="4"/>
        <v>Female Black Belt Minor 1 - 5 to 8 yrs U50kg </v>
      </c>
      <c r="S75" s="50" t="s">
        <v>66</v>
      </c>
      <c r="T75" s="50" t="s">
        <v>73</v>
      </c>
      <c r="U75" s="50" t="s">
        <v>62</v>
      </c>
      <c r="V75" s="50" t="s">
        <v>60</v>
      </c>
      <c r="W75" s="51" t="str">
        <f t="shared" si="5"/>
        <v>Female Black Belt Minor 1 - 5 to 8 yrs</v>
      </c>
    </row>
    <row r="76" spans="1:23" x14ac:dyDescent="0.2">
      <c r="A76" s="47"/>
      <c r="B76" s="47"/>
      <c r="C76" s="47"/>
      <c r="D76" s="47">
        <f t="shared" si="7"/>
        <v>2002</v>
      </c>
      <c r="E76" s="47"/>
      <c r="F76" s="47"/>
      <c r="G76" s="47"/>
      <c r="H76" s="47"/>
      <c r="I76" s="47"/>
      <c r="J76" s="47"/>
      <c r="K76" s="47"/>
      <c r="L76" s="49"/>
      <c r="M76" s="17"/>
      <c r="N76" s="17"/>
      <c r="O76" s="17"/>
      <c r="P76" s="17"/>
      <c r="Q76" s="17"/>
      <c r="R76" s="17" t="str">
        <f t="shared" si="4"/>
        <v>Female Black Belt Minor 1 - 5 to 8 yrs O50kg </v>
      </c>
      <c r="S76" s="50" t="s">
        <v>66</v>
      </c>
      <c r="T76" s="50" t="s">
        <v>74</v>
      </c>
      <c r="U76" s="50" t="s">
        <v>62</v>
      </c>
      <c r="V76" s="50" t="s">
        <v>60</v>
      </c>
      <c r="W76" s="51" t="str">
        <f t="shared" si="5"/>
        <v>Female Black Belt Minor 1 - 5 to 8 yrs</v>
      </c>
    </row>
    <row r="77" spans="1:23" x14ac:dyDescent="0.2">
      <c r="A77" s="47"/>
      <c r="B77" s="47"/>
      <c r="C77" s="47"/>
      <c r="D77" s="47">
        <f t="shared" si="7"/>
        <v>2001</v>
      </c>
      <c r="E77" s="47"/>
      <c r="F77" s="47"/>
      <c r="G77" s="47"/>
      <c r="H77" s="47"/>
      <c r="I77" s="47"/>
      <c r="J77" s="47"/>
      <c r="K77" s="47"/>
      <c r="L77" s="49"/>
      <c r="M77" s="17"/>
      <c r="N77" s="17"/>
      <c r="O77" s="17"/>
      <c r="P77" s="17"/>
      <c r="Q77" s="17"/>
      <c r="R77" s="17" t="str">
        <f t="shared" si="4"/>
        <v>Male Grade 8-6 Minor 2 - 9 to 11 yrs U25kg </v>
      </c>
      <c r="S77" s="50" t="s">
        <v>75</v>
      </c>
      <c r="T77" s="50" t="s">
        <v>68</v>
      </c>
      <c r="U77" s="50" t="s">
        <v>116</v>
      </c>
      <c r="V77" s="50" t="s">
        <v>59</v>
      </c>
      <c r="W77" s="51" t="str">
        <f t="shared" si="5"/>
        <v>Male Grade 8-6 Minor 2 - 9 to 11 yrs</v>
      </c>
    </row>
    <row r="78" spans="1:23" x14ac:dyDescent="0.2">
      <c r="A78" s="47"/>
      <c r="B78" s="47"/>
      <c r="C78" s="47"/>
      <c r="D78" s="47">
        <f t="shared" si="7"/>
        <v>2000</v>
      </c>
      <c r="E78" s="47"/>
      <c r="F78" s="47"/>
      <c r="G78" s="47"/>
      <c r="H78" s="47"/>
      <c r="I78" s="47"/>
      <c r="J78" s="47"/>
      <c r="K78" s="47"/>
      <c r="L78" s="49"/>
      <c r="M78" s="17"/>
      <c r="N78" s="17"/>
      <c r="O78" s="17"/>
      <c r="P78" s="17"/>
      <c r="Q78" s="17"/>
      <c r="R78" s="17" t="str">
        <f t="shared" ref="R78:R141" si="8">CONCATENATE(V78," ",U78," ",S78," ",T78)</f>
        <v>Male Grade 8-6 Minor 2 - 9 to 11 yrs U30kg </v>
      </c>
      <c r="S78" s="50" t="s">
        <v>75</v>
      </c>
      <c r="T78" s="50" t="s">
        <v>69</v>
      </c>
      <c r="U78" s="50" t="s">
        <v>116</v>
      </c>
      <c r="V78" s="50" t="s">
        <v>59</v>
      </c>
      <c r="W78" s="51" t="str">
        <f t="shared" ref="W78:W141" si="9">CONCATENATE(V78," ",U78," ",S78,)</f>
        <v>Male Grade 8-6 Minor 2 - 9 to 11 yrs</v>
      </c>
    </row>
    <row r="79" spans="1:23" x14ac:dyDescent="0.2">
      <c r="A79" s="47"/>
      <c r="B79" s="47"/>
      <c r="C79" s="47"/>
      <c r="D79" s="47">
        <f t="shared" si="7"/>
        <v>1999</v>
      </c>
      <c r="E79" s="47"/>
      <c r="F79" s="47"/>
      <c r="G79" s="47"/>
      <c r="H79" s="47"/>
      <c r="I79" s="47"/>
      <c r="J79" s="47"/>
      <c r="K79" s="47"/>
      <c r="L79" s="49"/>
      <c r="M79" s="17"/>
      <c r="N79" s="17"/>
      <c r="O79" s="17"/>
      <c r="P79" s="17"/>
      <c r="Q79" s="17"/>
      <c r="R79" s="17" t="str">
        <f t="shared" si="8"/>
        <v>Male Grade 8-6 Minor 2 - 9 to 11 yrs U35kg </v>
      </c>
      <c r="S79" s="50" t="s">
        <v>75</v>
      </c>
      <c r="T79" s="50" t="s">
        <v>70</v>
      </c>
      <c r="U79" s="50" t="s">
        <v>116</v>
      </c>
      <c r="V79" s="50" t="s">
        <v>59</v>
      </c>
      <c r="W79" s="51" t="str">
        <f t="shared" si="9"/>
        <v>Male Grade 8-6 Minor 2 - 9 to 11 yrs</v>
      </c>
    </row>
    <row r="80" spans="1:23" x14ac:dyDescent="0.2">
      <c r="A80" s="47"/>
      <c r="B80" s="47"/>
      <c r="C80" s="47"/>
      <c r="D80" s="47">
        <f t="shared" si="7"/>
        <v>1998</v>
      </c>
      <c r="E80" s="47"/>
      <c r="F80" s="47"/>
      <c r="G80" s="47"/>
      <c r="H80" s="47"/>
      <c r="I80" s="47"/>
      <c r="J80" s="47"/>
      <c r="K80" s="47"/>
      <c r="L80" s="49"/>
      <c r="M80" s="17"/>
      <c r="N80" s="17"/>
      <c r="O80" s="17"/>
      <c r="P80" s="17"/>
      <c r="Q80" s="17"/>
      <c r="R80" s="17" t="str">
        <f t="shared" si="8"/>
        <v>Male Grade 8-6 Minor 2 - 9 to 11 yrs U40kg </v>
      </c>
      <c r="S80" s="50" t="s">
        <v>75</v>
      </c>
      <c r="T80" s="50" t="s">
        <v>71</v>
      </c>
      <c r="U80" s="50" t="s">
        <v>116</v>
      </c>
      <c r="V80" s="50" t="s">
        <v>59</v>
      </c>
      <c r="W80" s="51" t="str">
        <f t="shared" si="9"/>
        <v>Male Grade 8-6 Minor 2 - 9 to 11 yrs</v>
      </c>
    </row>
    <row r="81" spans="1:23" x14ac:dyDescent="0.2">
      <c r="A81" s="47"/>
      <c r="B81" s="47"/>
      <c r="C81" s="47"/>
      <c r="D81" s="47">
        <f t="shared" si="7"/>
        <v>1997</v>
      </c>
      <c r="E81" s="47"/>
      <c r="F81" s="47"/>
      <c r="G81" s="47"/>
      <c r="H81" s="47"/>
      <c r="I81" s="47"/>
      <c r="J81" s="47"/>
      <c r="K81" s="47"/>
      <c r="L81" s="49"/>
      <c r="M81" s="17"/>
      <c r="N81" s="17"/>
      <c r="O81" s="17"/>
      <c r="P81" s="17"/>
      <c r="Q81" s="17"/>
      <c r="R81" s="17" t="str">
        <f t="shared" si="8"/>
        <v>Male Grade 8-6 Minor 2 - 9 to 11 yrs U45kg </v>
      </c>
      <c r="S81" s="50" t="s">
        <v>75</v>
      </c>
      <c r="T81" s="50" t="s">
        <v>72</v>
      </c>
      <c r="U81" s="50" t="s">
        <v>116</v>
      </c>
      <c r="V81" s="50" t="s">
        <v>59</v>
      </c>
      <c r="W81" s="51" t="str">
        <f t="shared" si="9"/>
        <v>Male Grade 8-6 Minor 2 - 9 to 11 yrs</v>
      </c>
    </row>
    <row r="82" spans="1:23" x14ac:dyDescent="0.2">
      <c r="A82" s="47"/>
      <c r="B82" s="47"/>
      <c r="C82" s="47"/>
      <c r="D82" s="47">
        <f t="shared" si="7"/>
        <v>1996</v>
      </c>
      <c r="E82" s="47"/>
      <c r="F82" s="47"/>
      <c r="G82" s="47"/>
      <c r="H82" s="47"/>
      <c r="I82" s="47"/>
      <c r="J82" s="47"/>
      <c r="K82" s="47"/>
      <c r="L82" s="49"/>
      <c r="M82" s="17"/>
      <c r="N82" s="17"/>
      <c r="O82" s="17"/>
      <c r="P82" s="17"/>
      <c r="Q82" s="17"/>
      <c r="R82" s="17" t="str">
        <f t="shared" si="8"/>
        <v>Male Grade 8-6 Minor 2 - 9 to 11 yrs U50kg </v>
      </c>
      <c r="S82" s="50" t="s">
        <v>75</v>
      </c>
      <c r="T82" s="50" t="s">
        <v>73</v>
      </c>
      <c r="U82" s="50" t="s">
        <v>116</v>
      </c>
      <c r="V82" s="50" t="s">
        <v>59</v>
      </c>
      <c r="W82" s="51" t="str">
        <f t="shared" si="9"/>
        <v>Male Grade 8-6 Minor 2 - 9 to 11 yrs</v>
      </c>
    </row>
    <row r="83" spans="1:23" x14ac:dyDescent="0.2">
      <c r="A83" s="47"/>
      <c r="B83" s="47"/>
      <c r="C83" s="47"/>
      <c r="D83" s="47">
        <f t="shared" si="7"/>
        <v>1995</v>
      </c>
      <c r="E83" s="47"/>
      <c r="F83" s="47"/>
      <c r="G83" s="47"/>
      <c r="H83" s="47"/>
      <c r="I83" s="47"/>
      <c r="J83" s="47"/>
      <c r="K83" s="47"/>
      <c r="L83" s="49"/>
      <c r="M83" s="17"/>
      <c r="N83" s="17"/>
      <c r="O83" s="17"/>
      <c r="P83" s="17"/>
      <c r="Q83" s="17"/>
      <c r="R83" s="17" t="str">
        <f t="shared" si="8"/>
        <v>Male Grade 8-6 Minor 2 - 9 to 11 yrs U55kg</v>
      </c>
      <c r="S83" s="50" t="s">
        <v>75</v>
      </c>
      <c r="T83" s="50" t="s">
        <v>76</v>
      </c>
      <c r="U83" s="50" t="s">
        <v>116</v>
      </c>
      <c r="V83" s="50" t="s">
        <v>59</v>
      </c>
      <c r="W83" s="51" t="str">
        <f t="shared" si="9"/>
        <v>Male Grade 8-6 Minor 2 - 9 to 11 yrs</v>
      </c>
    </row>
    <row r="84" spans="1:23" x14ac:dyDescent="0.2">
      <c r="A84" s="47"/>
      <c r="B84" s="47"/>
      <c r="C84" s="47"/>
      <c r="D84" s="47">
        <f t="shared" si="7"/>
        <v>1994</v>
      </c>
      <c r="E84" s="47"/>
      <c r="F84" s="47"/>
      <c r="G84" s="47"/>
      <c r="H84" s="47"/>
      <c r="I84" s="47"/>
      <c r="J84" s="47"/>
      <c r="K84" s="47"/>
      <c r="L84" s="49"/>
      <c r="M84" s="17"/>
      <c r="N84" s="17"/>
      <c r="O84" s="17"/>
      <c r="P84" s="17"/>
      <c r="Q84" s="17"/>
      <c r="R84" s="17" t="str">
        <f t="shared" si="8"/>
        <v>Male Grade 8-6 Minor 2 - 9 to 11 yrs O55kg</v>
      </c>
      <c r="S84" s="50" t="s">
        <v>75</v>
      </c>
      <c r="T84" s="50" t="s">
        <v>77</v>
      </c>
      <c r="U84" s="50" t="s">
        <v>116</v>
      </c>
      <c r="V84" s="50" t="s">
        <v>59</v>
      </c>
      <c r="W84" s="51" t="str">
        <f t="shared" si="9"/>
        <v>Male Grade 8-6 Minor 2 - 9 to 11 yrs</v>
      </c>
    </row>
    <row r="85" spans="1:23" x14ac:dyDescent="0.2">
      <c r="A85" s="47"/>
      <c r="B85" s="47"/>
      <c r="C85" s="47"/>
      <c r="D85" s="47">
        <f t="shared" si="7"/>
        <v>1993</v>
      </c>
      <c r="E85" s="47"/>
      <c r="F85" s="47"/>
      <c r="G85" s="47"/>
      <c r="H85" s="47"/>
      <c r="I85" s="47"/>
      <c r="J85" s="47"/>
      <c r="K85" s="47"/>
      <c r="L85" s="49"/>
      <c r="M85" s="17"/>
      <c r="N85" s="17"/>
      <c r="O85" s="17"/>
      <c r="P85" s="17"/>
      <c r="Q85" s="17"/>
      <c r="R85" s="17" t="str">
        <f t="shared" si="8"/>
        <v>Female Grade 8-6 Minor 2 - 9 to 11 yrs U25kg </v>
      </c>
      <c r="S85" s="50" t="s">
        <v>75</v>
      </c>
      <c r="T85" s="50" t="s">
        <v>68</v>
      </c>
      <c r="U85" s="50" t="s">
        <v>116</v>
      </c>
      <c r="V85" s="50" t="s">
        <v>60</v>
      </c>
      <c r="W85" s="51" t="str">
        <f t="shared" si="9"/>
        <v>Female Grade 8-6 Minor 2 - 9 to 11 yrs</v>
      </c>
    </row>
    <row r="86" spans="1:23" x14ac:dyDescent="0.2">
      <c r="A86" s="47"/>
      <c r="B86" s="47"/>
      <c r="C86" s="47"/>
      <c r="D86" s="47">
        <f t="shared" si="7"/>
        <v>1992</v>
      </c>
      <c r="E86" s="47"/>
      <c r="F86" s="47"/>
      <c r="G86" s="47"/>
      <c r="H86" s="47"/>
      <c r="I86" s="47"/>
      <c r="J86" s="47"/>
      <c r="K86" s="47"/>
      <c r="L86" s="49"/>
      <c r="M86" s="17"/>
      <c r="N86" s="17"/>
      <c r="O86" s="17"/>
      <c r="P86" s="17"/>
      <c r="Q86" s="17"/>
      <c r="R86" s="17" t="str">
        <f t="shared" si="8"/>
        <v>Female Grade 8-6 Minor 2 - 9 to 11 yrs U30kg </v>
      </c>
      <c r="S86" s="50" t="s">
        <v>75</v>
      </c>
      <c r="T86" s="50" t="s">
        <v>69</v>
      </c>
      <c r="U86" s="50" t="s">
        <v>116</v>
      </c>
      <c r="V86" s="50" t="s">
        <v>60</v>
      </c>
      <c r="W86" s="51" t="str">
        <f t="shared" si="9"/>
        <v>Female Grade 8-6 Minor 2 - 9 to 11 yrs</v>
      </c>
    </row>
    <row r="87" spans="1:23" x14ac:dyDescent="0.2">
      <c r="A87" s="47"/>
      <c r="B87" s="47"/>
      <c r="C87" s="47"/>
      <c r="D87" s="47">
        <f t="shared" si="7"/>
        <v>1991</v>
      </c>
      <c r="E87" s="47"/>
      <c r="F87" s="47"/>
      <c r="G87" s="47"/>
      <c r="H87" s="47"/>
      <c r="I87" s="47"/>
      <c r="J87" s="47"/>
      <c r="K87" s="47"/>
      <c r="L87" s="49"/>
      <c r="M87" s="17"/>
      <c r="N87" s="17"/>
      <c r="O87" s="17"/>
      <c r="P87" s="17"/>
      <c r="Q87" s="17"/>
      <c r="R87" s="17" t="str">
        <f t="shared" si="8"/>
        <v>Female Grade 8-6 Minor 2 - 9 to 11 yrs U35kg </v>
      </c>
      <c r="S87" s="50" t="s">
        <v>75</v>
      </c>
      <c r="T87" s="50" t="s">
        <v>70</v>
      </c>
      <c r="U87" s="50" t="s">
        <v>116</v>
      </c>
      <c r="V87" s="50" t="s">
        <v>60</v>
      </c>
      <c r="W87" s="51" t="str">
        <f t="shared" si="9"/>
        <v>Female Grade 8-6 Minor 2 - 9 to 11 yrs</v>
      </c>
    </row>
    <row r="88" spans="1:23" x14ac:dyDescent="0.2">
      <c r="A88" s="47"/>
      <c r="B88" s="47"/>
      <c r="C88" s="47"/>
      <c r="D88" s="47">
        <f t="shared" si="7"/>
        <v>1990</v>
      </c>
      <c r="E88" s="47"/>
      <c r="F88" s="47"/>
      <c r="G88" s="47"/>
      <c r="H88" s="47"/>
      <c r="I88" s="47"/>
      <c r="J88" s="47"/>
      <c r="K88" s="47"/>
      <c r="L88" s="49"/>
      <c r="M88" s="17"/>
      <c r="N88" s="17"/>
      <c r="O88" s="17"/>
      <c r="P88" s="17"/>
      <c r="Q88" s="17"/>
      <c r="R88" s="17" t="str">
        <f t="shared" si="8"/>
        <v>Female Grade 8-6 Minor 2 - 9 to 11 yrs U40kg </v>
      </c>
      <c r="S88" s="50" t="s">
        <v>75</v>
      </c>
      <c r="T88" s="50" t="s">
        <v>71</v>
      </c>
      <c r="U88" s="50" t="s">
        <v>116</v>
      </c>
      <c r="V88" s="50" t="s">
        <v>60</v>
      </c>
      <c r="W88" s="51" t="str">
        <f t="shared" si="9"/>
        <v>Female Grade 8-6 Minor 2 - 9 to 11 yrs</v>
      </c>
    </row>
    <row r="89" spans="1:23" x14ac:dyDescent="0.2">
      <c r="A89" s="47"/>
      <c r="B89" s="47"/>
      <c r="C89" s="47"/>
      <c r="D89" s="47">
        <f t="shared" si="7"/>
        <v>1989</v>
      </c>
      <c r="E89" s="47"/>
      <c r="F89" s="47"/>
      <c r="G89" s="47"/>
      <c r="H89" s="47"/>
      <c r="I89" s="47"/>
      <c r="J89" s="47"/>
      <c r="K89" s="47"/>
      <c r="L89" s="49"/>
      <c r="M89" s="17"/>
      <c r="N89" s="17"/>
      <c r="O89" s="17"/>
      <c r="P89" s="17"/>
      <c r="Q89" s="17"/>
      <c r="R89" s="17" t="str">
        <f t="shared" si="8"/>
        <v>Female Grade 8-6 Minor 2 - 9 to 11 yrs U45kg </v>
      </c>
      <c r="S89" s="50" t="s">
        <v>75</v>
      </c>
      <c r="T89" s="50" t="s">
        <v>72</v>
      </c>
      <c r="U89" s="50" t="s">
        <v>116</v>
      </c>
      <c r="V89" s="50" t="s">
        <v>60</v>
      </c>
      <c r="W89" s="51" t="str">
        <f t="shared" si="9"/>
        <v>Female Grade 8-6 Minor 2 - 9 to 11 yrs</v>
      </c>
    </row>
    <row r="90" spans="1:23" x14ac:dyDescent="0.2">
      <c r="A90" s="47"/>
      <c r="B90" s="47"/>
      <c r="C90" s="47"/>
      <c r="D90" s="47">
        <f t="shared" si="7"/>
        <v>1988</v>
      </c>
      <c r="E90" s="47"/>
      <c r="F90" s="47"/>
      <c r="G90" s="47"/>
      <c r="H90" s="47"/>
      <c r="I90" s="47"/>
      <c r="J90" s="47"/>
      <c r="K90" s="47"/>
      <c r="L90" s="49"/>
      <c r="M90" s="17"/>
      <c r="N90" s="17"/>
      <c r="O90" s="17"/>
      <c r="P90" s="17"/>
      <c r="Q90" s="17"/>
      <c r="R90" s="17" t="str">
        <f t="shared" si="8"/>
        <v>Female Grade 8-6 Minor 2 - 9 to 11 yrs U50kg </v>
      </c>
      <c r="S90" s="50" t="s">
        <v>75</v>
      </c>
      <c r="T90" s="50" t="s">
        <v>73</v>
      </c>
      <c r="U90" s="50" t="s">
        <v>116</v>
      </c>
      <c r="V90" s="50" t="s">
        <v>60</v>
      </c>
      <c r="W90" s="51" t="str">
        <f t="shared" si="9"/>
        <v>Female Grade 8-6 Minor 2 - 9 to 11 yrs</v>
      </c>
    </row>
    <row r="91" spans="1:23" x14ac:dyDescent="0.2">
      <c r="A91" s="47"/>
      <c r="B91" s="47"/>
      <c r="C91" s="47"/>
      <c r="D91" s="47">
        <f t="shared" si="7"/>
        <v>1987</v>
      </c>
      <c r="E91" s="47"/>
      <c r="F91" s="47"/>
      <c r="G91" s="47"/>
      <c r="H91" s="47"/>
      <c r="I91" s="47"/>
      <c r="J91" s="47"/>
      <c r="K91" s="47"/>
      <c r="L91" s="49"/>
      <c r="M91" s="17"/>
      <c r="N91" s="17"/>
      <c r="O91" s="17"/>
      <c r="P91" s="17"/>
      <c r="Q91" s="17"/>
      <c r="R91" s="17" t="str">
        <f t="shared" si="8"/>
        <v>Female Grade 8-6 Minor 2 - 9 to 11 yrs U55kg</v>
      </c>
      <c r="S91" s="50" t="s">
        <v>75</v>
      </c>
      <c r="T91" s="50" t="s">
        <v>76</v>
      </c>
      <c r="U91" s="50" t="s">
        <v>116</v>
      </c>
      <c r="V91" s="50" t="s">
        <v>60</v>
      </c>
      <c r="W91" s="51" t="str">
        <f t="shared" si="9"/>
        <v>Female Grade 8-6 Minor 2 - 9 to 11 yrs</v>
      </c>
    </row>
    <row r="92" spans="1:23" x14ac:dyDescent="0.2">
      <c r="A92" s="47"/>
      <c r="B92" s="47"/>
      <c r="C92" s="47"/>
      <c r="D92" s="47">
        <f t="shared" si="7"/>
        <v>1986</v>
      </c>
      <c r="E92" s="47"/>
      <c r="F92" s="47"/>
      <c r="G92" s="47"/>
      <c r="H92" s="47"/>
      <c r="I92" s="47"/>
      <c r="J92" s="47"/>
      <c r="K92" s="47"/>
      <c r="L92" s="49"/>
      <c r="M92" s="17"/>
      <c r="N92" s="17"/>
      <c r="O92" s="17"/>
      <c r="P92" s="17"/>
      <c r="Q92" s="17"/>
      <c r="R92" s="17" t="str">
        <f t="shared" si="8"/>
        <v>Female Grade 8-6 Minor 2 - 9 to 11 yrs O55kg</v>
      </c>
      <c r="S92" s="50" t="s">
        <v>75</v>
      </c>
      <c r="T92" s="50" t="s">
        <v>77</v>
      </c>
      <c r="U92" s="50" t="s">
        <v>116</v>
      </c>
      <c r="V92" s="50" t="s">
        <v>60</v>
      </c>
      <c r="W92" s="51" t="str">
        <f t="shared" si="9"/>
        <v>Female Grade 8-6 Minor 2 - 9 to 11 yrs</v>
      </c>
    </row>
    <row r="93" spans="1:23" x14ac:dyDescent="0.2">
      <c r="A93" s="47"/>
      <c r="B93" s="47"/>
      <c r="C93" s="47"/>
      <c r="D93" s="47">
        <f t="shared" si="7"/>
        <v>1985</v>
      </c>
      <c r="E93" s="47"/>
      <c r="F93" s="47"/>
      <c r="G93" s="47"/>
      <c r="H93" s="47"/>
      <c r="I93" s="47"/>
      <c r="J93" s="47"/>
      <c r="K93" s="47"/>
      <c r="L93" s="49"/>
      <c r="M93" s="17"/>
      <c r="N93" s="17"/>
      <c r="O93" s="17"/>
      <c r="P93" s="17"/>
      <c r="Q93" s="17"/>
      <c r="R93" s="17" t="str">
        <f t="shared" si="8"/>
        <v>Male Grade 5-3 Minor 2 - 9 to 11 yrs U25kg </v>
      </c>
      <c r="S93" s="50" t="s">
        <v>75</v>
      </c>
      <c r="T93" s="50" t="s">
        <v>68</v>
      </c>
      <c r="U93" s="50" t="s">
        <v>19</v>
      </c>
      <c r="V93" s="50" t="s">
        <v>59</v>
      </c>
      <c r="W93" s="51" t="str">
        <f t="shared" si="9"/>
        <v>Male Grade 5-3 Minor 2 - 9 to 11 yrs</v>
      </c>
    </row>
    <row r="94" spans="1:23" x14ac:dyDescent="0.2">
      <c r="A94" s="47"/>
      <c r="B94" s="47"/>
      <c r="C94" s="47"/>
      <c r="D94" s="47">
        <f t="shared" si="7"/>
        <v>1984</v>
      </c>
      <c r="E94" s="47"/>
      <c r="F94" s="47"/>
      <c r="G94" s="47"/>
      <c r="H94" s="47"/>
      <c r="I94" s="47"/>
      <c r="J94" s="47"/>
      <c r="K94" s="47"/>
      <c r="L94" s="49"/>
      <c r="M94" s="17"/>
      <c r="N94" s="17"/>
      <c r="O94" s="17"/>
      <c r="P94" s="17"/>
      <c r="Q94" s="17"/>
      <c r="R94" s="17" t="str">
        <f t="shared" si="8"/>
        <v>Male Grade 5-3 Minor 2 - 9 to 11 yrs U30kg </v>
      </c>
      <c r="S94" s="50" t="s">
        <v>75</v>
      </c>
      <c r="T94" s="50" t="s">
        <v>69</v>
      </c>
      <c r="U94" s="50" t="s">
        <v>19</v>
      </c>
      <c r="V94" s="50" t="s">
        <v>59</v>
      </c>
      <c r="W94" s="51" t="str">
        <f t="shared" si="9"/>
        <v>Male Grade 5-3 Minor 2 - 9 to 11 yrs</v>
      </c>
    </row>
    <row r="95" spans="1:23" x14ac:dyDescent="0.2">
      <c r="A95" s="47"/>
      <c r="B95" s="47"/>
      <c r="C95" s="47"/>
      <c r="D95" s="47">
        <f t="shared" si="7"/>
        <v>1983</v>
      </c>
      <c r="E95" s="47"/>
      <c r="F95" s="47"/>
      <c r="G95" s="47"/>
      <c r="H95" s="47"/>
      <c r="I95" s="47"/>
      <c r="J95" s="47"/>
      <c r="K95" s="47"/>
      <c r="L95" s="49"/>
      <c r="M95" s="17"/>
      <c r="N95" s="17"/>
      <c r="O95" s="17"/>
      <c r="P95" s="17"/>
      <c r="Q95" s="17"/>
      <c r="R95" s="17" t="str">
        <f t="shared" si="8"/>
        <v>Male Grade 5-3 Minor 2 - 9 to 11 yrs U35kg </v>
      </c>
      <c r="S95" s="50" t="s">
        <v>75</v>
      </c>
      <c r="T95" s="50" t="s">
        <v>70</v>
      </c>
      <c r="U95" s="50" t="s">
        <v>19</v>
      </c>
      <c r="V95" s="50" t="s">
        <v>59</v>
      </c>
      <c r="W95" s="51" t="str">
        <f t="shared" si="9"/>
        <v>Male Grade 5-3 Minor 2 - 9 to 11 yrs</v>
      </c>
    </row>
    <row r="96" spans="1:23" x14ac:dyDescent="0.2">
      <c r="A96" s="47"/>
      <c r="B96" s="47"/>
      <c r="C96" s="47"/>
      <c r="D96" s="47">
        <f t="shared" si="7"/>
        <v>1982</v>
      </c>
      <c r="E96" s="47"/>
      <c r="F96" s="47"/>
      <c r="G96" s="47"/>
      <c r="H96" s="47"/>
      <c r="I96" s="47"/>
      <c r="J96" s="47"/>
      <c r="K96" s="47"/>
      <c r="L96" s="49"/>
      <c r="M96" s="17"/>
      <c r="N96" s="17"/>
      <c r="O96" s="17"/>
      <c r="P96" s="17"/>
      <c r="Q96" s="17"/>
      <c r="R96" s="17" t="str">
        <f t="shared" si="8"/>
        <v>Male Grade 5-3 Minor 2 - 9 to 11 yrs U40kg </v>
      </c>
      <c r="S96" s="50" t="s">
        <v>75</v>
      </c>
      <c r="T96" s="50" t="s">
        <v>71</v>
      </c>
      <c r="U96" s="50" t="s">
        <v>19</v>
      </c>
      <c r="V96" s="50" t="s">
        <v>59</v>
      </c>
      <c r="W96" s="51" t="str">
        <f t="shared" si="9"/>
        <v>Male Grade 5-3 Minor 2 - 9 to 11 yrs</v>
      </c>
    </row>
    <row r="97" spans="1:23" x14ac:dyDescent="0.2">
      <c r="A97" s="47"/>
      <c r="B97" s="47"/>
      <c r="C97" s="47"/>
      <c r="D97" s="47">
        <f t="shared" si="7"/>
        <v>1981</v>
      </c>
      <c r="E97" s="47"/>
      <c r="F97" s="47"/>
      <c r="G97" s="47"/>
      <c r="H97" s="47"/>
      <c r="I97" s="47"/>
      <c r="J97" s="47"/>
      <c r="K97" s="47"/>
      <c r="L97" s="49"/>
      <c r="M97" s="17"/>
      <c r="N97" s="17"/>
      <c r="O97" s="17"/>
      <c r="P97" s="17"/>
      <c r="Q97" s="17"/>
      <c r="R97" s="17" t="str">
        <f t="shared" si="8"/>
        <v>Male Grade 5-3 Minor 2 - 9 to 11 yrs U45kg </v>
      </c>
      <c r="S97" s="50" t="s">
        <v>75</v>
      </c>
      <c r="T97" s="50" t="s">
        <v>72</v>
      </c>
      <c r="U97" s="50" t="s">
        <v>19</v>
      </c>
      <c r="V97" s="50" t="s">
        <v>59</v>
      </c>
      <c r="W97" s="51" t="str">
        <f t="shared" si="9"/>
        <v>Male Grade 5-3 Minor 2 - 9 to 11 yrs</v>
      </c>
    </row>
    <row r="98" spans="1:23" x14ac:dyDescent="0.2">
      <c r="A98" s="47"/>
      <c r="B98" s="47"/>
      <c r="C98" s="47"/>
      <c r="D98" s="47">
        <f t="shared" si="7"/>
        <v>1980</v>
      </c>
      <c r="E98" s="47"/>
      <c r="F98" s="47"/>
      <c r="G98" s="47"/>
      <c r="H98" s="47"/>
      <c r="I98" s="47"/>
      <c r="J98" s="47"/>
      <c r="K98" s="47"/>
      <c r="L98" s="17"/>
      <c r="M98" s="17"/>
      <c r="N98" s="17"/>
      <c r="O98" s="17"/>
      <c r="P98" s="17"/>
      <c r="Q98" s="17"/>
      <c r="R98" s="17" t="str">
        <f t="shared" si="8"/>
        <v>Male Grade 5-3 Minor 2 - 9 to 11 yrs U50kg </v>
      </c>
      <c r="S98" s="50" t="s">
        <v>75</v>
      </c>
      <c r="T98" s="50" t="s">
        <v>73</v>
      </c>
      <c r="U98" s="50" t="s">
        <v>19</v>
      </c>
      <c r="V98" s="50" t="s">
        <v>59</v>
      </c>
      <c r="W98" s="51" t="str">
        <f t="shared" si="9"/>
        <v>Male Grade 5-3 Minor 2 - 9 to 11 yrs</v>
      </c>
    </row>
    <row r="99" spans="1:23" x14ac:dyDescent="0.2">
      <c r="A99" s="47"/>
      <c r="B99" s="47"/>
      <c r="C99" s="47"/>
      <c r="D99" s="47">
        <f t="shared" si="7"/>
        <v>1979</v>
      </c>
      <c r="E99" s="47"/>
      <c r="F99" s="47"/>
      <c r="G99" s="47"/>
      <c r="H99" s="47"/>
      <c r="I99" s="47"/>
      <c r="J99" s="47"/>
      <c r="K99" s="47"/>
      <c r="L99" s="17"/>
      <c r="M99" s="17"/>
      <c r="N99" s="17"/>
      <c r="O99" s="17"/>
      <c r="P99" s="17"/>
      <c r="Q99" s="17"/>
      <c r="R99" s="17" t="str">
        <f t="shared" si="8"/>
        <v>Male Grade 5-3 Minor 2 - 9 to 11 yrs U55kg</v>
      </c>
      <c r="S99" s="50" t="s">
        <v>75</v>
      </c>
      <c r="T99" s="50" t="s">
        <v>76</v>
      </c>
      <c r="U99" s="50" t="s">
        <v>19</v>
      </c>
      <c r="V99" s="50" t="s">
        <v>59</v>
      </c>
      <c r="W99" s="51" t="str">
        <f t="shared" si="9"/>
        <v>Male Grade 5-3 Minor 2 - 9 to 11 yrs</v>
      </c>
    </row>
    <row r="100" spans="1:23" x14ac:dyDescent="0.2">
      <c r="A100" s="47"/>
      <c r="B100" s="47"/>
      <c r="C100" s="47"/>
      <c r="D100" s="47">
        <f t="shared" si="7"/>
        <v>1978</v>
      </c>
      <c r="E100" s="47"/>
      <c r="F100" s="47"/>
      <c r="G100" s="47"/>
      <c r="H100" s="47"/>
      <c r="I100" s="47"/>
      <c r="J100" s="47"/>
      <c r="K100" s="47"/>
      <c r="L100" s="17"/>
      <c r="M100" s="17"/>
      <c r="N100" s="17"/>
      <c r="O100" s="17"/>
      <c r="P100" s="17"/>
      <c r="Q100" s="17"/>
      <c r="R100" s="17" t="str">
        <f t="shared" si="8"/>
        <v>Male Grade 5-3 Minor 2 - 9 to 11 yrs O55kg</v>
      </c>
      <c r="S100" s="50" t="s">
        <v>75</v>
      </c>
      <c r="T100" s="50" t="s">
        <v>77</v>
      </c>
      <c r="U100" s="50" t="s">
        <v>19</v>
      </c>
      <c r="V100" s="50" t="s">
        <v>59</v>
      </c>
      <c r="W100" s="51" t="str">
        <f t="shared" si="9"/>
        <v>Male Grade 5-3 Minor 2 - 9 to 11 yrs</v>
      </c>
    </row>
    <row r="101" spans="1:23" x14ac:dyDescent="0.2">
      <c r="A101" s="47"/>
      <c r="B101" s="47"/>
      <c r="C101" s="47"/>
      <c r="D101" s="47">
        <f t="shared" si="7"/>
        <v>1977</v>
      </c>
      <c r="E101" s="47"/>
      <c r="F101" s="47"/>
      <c r="G101" s="47"/>
      <c r="H101" s="47"/>
      <c r="I101" s="47"/>
      <c r="J101" s="47"/>
      <c r="K101" s="47"/>
      <c r="L101" s="17"/>
      <c r="M101" s="17"/>
      <c r="N101" s="17"/>
      <c r="O101" s="17"/>
      <c r="P101" s="17"/>
      <c r="Q101" s="17"/>
      <c r="R101" s="17" t="str">
        <f t="shared" si="8"/>
        <v>Female Grade 5-3 Minor 2 - 9 to 11 yrs U25kg </v>
      </c>
      <c r="S101" s="50" t="s">
        <v>75</v>
      </c>
      <c r="T101" s="50" t="s">
        <v>68</v>
      </c>
      <c r="U101" s="50" t="s">
        <v>19</v>
      </c>
      <c r="V101" s="50" t="s">
        <v>60</v>
      </c>
      <c r="W101" s="51" t="str">
        <f t="shared" si="9"/>
        <v>Female Grade 5-3 Minor 2 - 9 to 11 yrs</v>
      </c>
    </row>
    <row r="102" spans="1:23" x14ac:dyDescent="0.2">
      <c r="A102" s="47"/>
      <c r="B102" s="47"/>
      <c r="C102" s="47"/>
      <c r="D102" s="47">
        <f t="shared" si="7"/>
        <v>1976</v>
      </c>
      <c r="E102" s="47"/>
      <c r="F102" s="47"/>
      <c r="G102" s="47"/>
      <c r="H102" s="47"/>
      <c r="I102" s="47"/>
      <c r="J102" s="47"/>
      <c r="K102" s="47"/>
      <c r="L102" s="17"/>
      <c r="M102" s="17"/>
      <c r="N102" s="17"/>
      <c r="O102" s="17"/>
      <c r="P102" s="17"/>
      <c r="Q102" s="17"/>
      <c r="R102" s="17" t="str">
        <f t="shared" si="8"/>
        <v>Female Grade 5-3 Minor 2 - 9 to 11 yrs U30kg </v>
      </c>
      <c r="S102" s="50" t="s">
        <v>75</v>
      </c>
      <c r="T102" s="50" t="s">
        <v>69</v>
      </c>
      <c r="U102" s="50" t="s">
        <v>19</v>
      </c>
      <c r="V102" s="50" t="s">
        <v>60</v>
      </c>
      <c r="W102" s="51" t="str">
        <f t="shared" si="9"/>
        <v>Female Grade 5-3 Minor 2 - 9 to 11 yrs</v>
      </c>
    </row>
    <row r="103" spans="1:23" x14ac:dyDescent="0.2">
      <c r="A103" s="47"/>
      <c r="B103" s="47"/>
      <c r="C103" s="47"/>
      <c r="D103" s="47">
        <f t="shared" si="7"/>
        <v>1975</v>
      </c>
      <c r="E103" s="47"/>
      <c r="F103" s="47"/>
      <c r="G103" s="47"/>
      <c r="H103" s="47"/>
      <c r="I103" s="47"/>
      <c r="J103" s="47"/>
      <c r="K103" s="47"/>
      <c r="L103" s="17"/>
      <c r="M103" s="17"/>
      <c r="N103" s="17"/>
      <c r="O103" s="17"/>
      <c r="P103" s="17"/>
      <c r="Q103" s="17"/>
      <c r="R103" s="17" t="str">
        <f t="shared" si="8"/>
        <v>Female Grade 5-3 Minor 2 - 9 to 11 yrs U35kg </v>
      </c>
      <c r="S103" s="50" t="s">
        <v>75</v>
      </c>
      <c r="T103" s="50" t="s">
        <v>70</v>
      </c>
      <c r="U103" s="50" t="s">
        <v>19</v>
      </c>
      <c r="V103" s="50" t="s">
        <v>60</v>
      </c>
      <c r="W103" s="51" t="str">
        <f t="shared" si="9"/>
        <v>Female Grade 5-3 Minor 2 - 9 to 11 yrs</v>
      </c>
    </row>
    <row r="104" spans="1:23" x14ac:dyDescent="0.2">
      <c r="A104" s="47"/>
      <c r="B104" s="47"/>
      <c r="C104" s="47"/>
      <c r="D104" s="47">
        <f t="shared" si="7"/>
        <v>1974</v>
      </c>
      <c r="E104" s="47"/>
      <c r="F104" s="47"/>
      <c r="G104" s="47"/>
      <c r="H104" s="47"/>
      <c r="I104" s="47"/>
      <c r="J104" s="47"/>
      <c r="K104" s="47"/>
      <c r="L104" s="17"/>
      <c r="M104" s="17"/>
      <c r="N104" s="17"/>
      <c r="O104" s="17"/>
      <c r="P104" s="17"/>
      <c r="Q104" s="17"/>
      <c r="R104" s="17" t="str">
        <f t="shared" si="8"/>
        <v>Female Grade 5-3 Minor 2 - 9 to 11 yrs U40kg </v>
      </c>
      <c r="S104" s="50" t="s">
        <v>75</v>
      </c>
      <c r="T104" s="50" t="s">
        <v>71</v>
      </c>
      <c r="U104" s="50" t="s">
        <v>19</v>
      </c>
      <c r="V104" s="50" t="s">
        <v>60</v>
      </c>
      <c r="W104" s="51" t="str">
        <f t="shared" si="9"/>
        <v>Female Grade 5-3 Minor 2 - 9 to 11 yrs</v>
      </c>
    </row>
    <row r="105" spans="1:23" x14ac:dyDescent="0.2">
      <c r="A105" s="47"/>
      <c r="B105" s="47"/>
      <c r="C105" s="47"/>
      <c r="D105" s="47">
        <f t="shared" si="7"/>
        <v>1973</v>
      </c>
      <c r="E105" s="47"/>
      <c r="F105" s="47"/>
      <c r="G105" s="47"/>
      <c r="H105" s="47"/>
      <c r="I105" s="47"/>
      <c r="J105" s="47"/>
      <c r="K105" s="47"/>
      <c r="L105" s="17"/>
      <c r="M105" s="17"/>
      <c r="N105" s="17"/>
      <c r="O105" s="17"/>
      <c r="P105" s="17"/>
      <c r="Q105" s="17"/>
      <c r="R105" s="17" t="str">
        <f t="shared" si="8"/>
        <v>Female Grade 5-3 Minor 2 - 9 to 11 yrs U45kg </v>
      </c>
      <c r="S105" s="50" t="s">
        <v>75</v>
      </c>
      <c r="T105" s="50" t="s">
        <v>72</v>
      </c>
      <c r="U105" s="50" t="s">
        <v>19</v>
      </c>
      <c r="V105" s="50" t="s">
        <v>60</v>
      </c>
      <c r="W105" s="51" t="str">
        <f t="shared" si="9"/>
        <v>Female Grade 5-3 Minor 2 - 9 to 11 yrs</v>
      </c>
    </row>
    <row r="106" spans="1:23" x14ac:dyDescent="0.2">
      <c r="A106" s="47"/>
      <c r="B106" s="47"/>
      <c r="C106" s="47"/>
      <c r="D106" s="47">
        <f t="shared" si="7"/>
        <v>1972</v>
      </c>
      <c r="E106" s="47"/>
      <c r="F106" s="47"/>
      <c r="G106" s="47"/>
      <c r="H106" s="47"/>
      <c r="I106" s="47"/>
      <c r="J106" s="47"/>
      <c r="K106" s="47"/>
      <c r="L106" s="17"/>
      <c r="M106" s="17"/>
      <c r="N106" s="17"/>
      <c r="O106" s="17"/>
      <c r="P106" s="17"/>
      <c r="Q106" s="17"/>
      <c r="R106" s="17" t="str">
        <f t="shared" si="8"/>
        <v>Female Grade 5-3 Minor 2 - 9 to 11 yrs U50kg </v>
      </c>
      <c r="S106" s="50" t="s">
        <v>75</v>
      </c>
      <c r="T106" s="50" t="s">
        <v>73</v>
      </c>
      <c r="U106" s="50" t="s">
        <v>19</v>
      </c>
      <c r="V106" s="50" t="s">
        <v>60</v>
      </c>
      <c r="W106" s="51" t="str">
        <f t="shared" si="9"/>
        <v>Female Grade 5-3 Minor 2 - 9 to 11 yrs</v>
      </c>
    </row>
    <row r="107" spans="1:23" x14ac:dyDescent="0.2">
      <c r="A107" s="47"/>
      <c r="B107" s="47"/>
      <c r="C107" s="47"/>
      <c r="D107" s="47">
        <f t="shared" si="7"/>
        <v>1971</v>
      </c>
      <c r="E107" s="47"/>
      <c r="F107" s="47"/>
      <c r="G107" s="47"/>
      <c r="H107" s="47"/>
      <c r="I107" s="47"/>
      <c r="J107" s="47"/>
      <c r="K107" s="47"/>
      <c r="L107" s="17"/>
      <c r="M107" s="17"/>
      <c r="N107" s="17"/>
      <c r="O107" s="17"/>
      <c r="P107" s="17"/>
      <c r="Q107" s="17"/>
      <c r="R107" s="17" t="str">
        <f t="shared" si="8"/>
        <v>Female Grade 5-3 Minor 2 - 9 to 11 yrs U55kg</v>
      </c>
      <c r="S107" s="50" t="s">
        <v>75</v>
      </c>
      <c r="T107" s="50" t="s">
        <v>76</v>
      </c>
      <c r="U107" s="50" t="s">
        <v>19</v>
      </c>
      <c r="V107" s="50" t="s">
        <v>60</v>
      </c>
      <c r="W107" s="51" t="str">
        <f t="shared" si="9"/>
        <v>Female Grade 5-3 Minor 2 - 9 to 11 yrs</v>
      </c>
    </row>
    <row r="108" spans="1:23" x14ac:dyDescent="0.2">
      <c r="A108" s="47"/>
      <c r="B108" s="47"/>
      <c r="C108" s="47"/>
      <c r="D108" s="47">
        <f t="shared" si="7"/>
        <v>1970</v>
      </c>
      <c r="E108" s="47"/>
      <c r="F108" s="47"/>
      <c r="G108" s="47"/>
      <c r="H108" s="47"/>
      <c r="I108" s="47"/>
      <c r="J108" s="47"/>
      <c r="K108" s="47"/>
      <c r="L108" s="17"/>
      <c r="M108" s="17"/>
      <c r="N108" s="17"/>
      <c r="O108" s="17"/>
      <c r="P108" s="17"/>
      <c r="Q108" s="17"/>
      <c r="R108" s="17" t="str">
        <f t="shared" si="8"/>
        <v>Female Grade 5-3 Minor 2 - 9 to 11 yrs O55kg</v>
      </c>
      <c r="S108" s="50" t="s">
        <v>75</v>
      </c>
      <c r="T108" s="50" t="s">
        <v>77</v>
      </c>
      <c r="U108" s="50" t="s">
        <v>19</v>
      </c>
      <c r="V108" s="50" t="s">
        <v>60</v>
      </c>
      <c r="W108" s="51" t="str">
        <f t="shared" si="9"/>
        <v>Female Grade 5-3 Minor 2 - 9 to 11 yrs</v>
      </c>
    </row>
    <row r="109" spans="1:23" x14ac:dyDescent="0.2">
      <c r="A109" s="47"/>
      <c r="B109" s="47"/>
      <c r="C109" s="47"/>
      <c r="D109" s="47">
        <f t="shared" si="7"/>
        <v>1969</v>
      </c>
      <c r="E109" s="47"/>
      <c r="F109" s="47"/>
      <c r="G109" s="47"/>
      <c r="H109" s="47"/>
      <c r="I109" s="47"/>
      <c r="J109" s="47"/>
      <c r="K109" s="47"/>
      <c r="L109" s="17"/>
      <c r="M109" s="17"/>
      <c r="N109" s="17"/>
      <c r="O109" s="17"/>
      <c r="P109" s="17"/>
      <c r="Q109" s="17"/>
      <c r="R109" s="17" t="str">
        <f t="shared" si="8"/>
        <v>Male Grade 2-1 Minor 2 - 9 to 11 yrs U25kg </v>
      </c>
      <c r="S109" s="50" t="s">
        <v>75</v>
      </c>
      <c r="T109" s="50" t="s">
        <v>68</v>
      </c>
      <c r="U109" s="50" t="s">
        <v>117</v>
      </c>
      <c r="V109" s="50" t="s">
        <v>59</v>
      </c>
      <c r="W109" s="51" t="str">
        <f t="shared" si="9"/>
        <v>Male Grade 2-1 Minor 2 - 9 to 11 yrs</v>
      </c>
    </row>
    <row r="110" spans="1:23" x14ac:dyDescent="0.2">
      <c r="A110" s="47"/>
      <c r="B110" s="47"/>
      <c r="C110" s="47"/>
      <c r="D110" s="47">
        <f t="shared" si="7"/>
        <v>1968</v>
      </c>
      <c r="E110" s="47"/>
      <c r="F110" s="47"/>
      <c r="G110" s="47"/>
      <c r="H110" s="47"/>
      <c r="I110" s="47"/>
      <c r="J110" s="47"/>
      <c r="K110" s="47"/>
      <c r="L110" s="17"/>
      <c r="M110" s="17"/>
      <c r="N110" s="17"/>
      <c r="O110" s="17"/>
      <c r="P110" s="17"/>
      <c r="Q110" s="17"/>
      <c r="R110" s="17" t="str">
        <f t="shared" si="8"/>
        <v>Male Grade 2-1 Minor 2 - 9 to 11 yrs U30kg </v>
      </c>
      <c r="S110" s="50" t="s">
        <v>75</v>
      </c>
      <c r="T110" s="50" t="s">
        <v>69</v>
      </c>
      <c r="U110" s="50" t="s">
        <v>117</v>
      </c>
      <c r="V110" s="50" t="s">
        <v>59</v>
      </c>
      <c r="W110" s="51" t="str">
        <f t="shared" si="9"/>
        <v>Male Grade 2-1 Minor 2 - 9 to 11 yrs</v>
      </c>
    </row>
    <row r="111" spans="1:23" x14ac:dyDescent="0.2">
      <c r="A111" s="47"/>
      <c r="B111" s="47"/>
      <c r="C111" s="47"/>
      <c r="D111" s="47">
        <f t="shared" si="7"/>
        <v>1967</v>
      </c>
      <c r="E111" s="47"/>
      <c r="F111" s="47"/>
      <c r="G111" s="47"/>
      <c r="H111" s="47"/>
      <c r="I111" s="47"/>
      <c r="J111" s="47"/>
      <c r="K111" s="47"/>
      <c r="L111" s="17"/>
      <c r="M111" s="17"/>
      <c r="N111" s="17"/>
      <c r="O111" s="17"/>
      <c r="P111" s="17"/>
      <c r="Q111" s="17"/>
      <c r="R111" s="17" t="str">
        <f t="shared" si="8"/>
        <v>Male Grade 2-1 Minor 2 - 9 to 11 yrs U35kg </v>
      </c>
      <c r="S111" s="50" t="s">
        <v>75</v>
      </c>
      <c r="T111" s="50" t="s">
        <v>70</v>
      </c>
      <c r="U111" s="50" t="s">
        <v>117</v>
      </c>
      <c r="V111" s="50" t="s">
        <v>59</v>
      </c>
      <c r="W111" s="51" t="str">
        <f t="shared" si="9"/>
        <v>Male Grade 2-1 Minor 2 - 9 to 11 yrs</v>
      </c>
    </row>
    <row r="112" spans="1:23" x14ac:dyDescent="0.2">
      <c r="A112" s="47"/>
      <c r="B112" s="47"/>
      <c r="C112" s="47"/>
      <c r="D112" s="47">
        <f t="shared" si="7"/>
        <v>1966</v>
      </c>
      <c r="E112" s="47"/>
      <c r="F112" s="47"/>
      <c r="G112" s="47"/>
      <c r="H112" s="47"/>
      <c r="I112" s="47"/>
      <c r="J112" s="47"/>
      <c r="K112" s="47"/>
      <c r="L112" s="17"/>
      <c r="M112" s="17"/>
      <c r="N112" s="17"/>
      <c r="O112" s="17"/>
      <c r="P112" s="17"/>
      <c r="Q112" s="17"/>
      <c r="R112" s="17" t="str">
        <f t="shared" si="8"/>
        <v>Male Grade 2-1 Minor 2 - 9 to 11 yrs U40kg </v>
      </c>
      <c r="S112" s="50" t="s">
        <v>75</v>
      </c>
      <c r="T112" s="50" t="s">
        <v>71</v>
      </c>
      <c r="U112" s="50" t="s">
        <v>117</v>
      </c>
      <c r="V112" s="50" t="s">
        <v>59</v>
      </c>
      <c r="W112" s="51" t="str">
        <f t="shared" si="9"/>
        <v>Male Grade 2-1 Minor 2 - 9 to 11 yrs</v>
      </c>
    </row>
    <row r="113" spans="1:23" x14ac:dyDescent="0.2">
      <c r="A113" s="47"/>
      <c r="B113" s="47"/>
      <c r="C113" s="47"/>
      <c r="D113" s="47">
        <f t="shared" si="7"/>
        <v>1965</v>
      </c>
      <c r="E113" s="47"/>
      <c r="F113" s="47"/>
      <c r="G113" s="47"/>
      <c r="H113" s="47"/>
      <c r="I113" s="47"/>
      <c r="J113" s="47"/>
      <c r="K113" s="47"/>
      <c r="L113" s="17"/>
      <c r="M113" s="17"/>
      <c r="N113" s="17"/>
      <c r="O113" s="17"/>
      <c r="P113" s="17"/>
      <c r="Q113" s="17"/>
      <c r="R113" s="17" t="str">
        <f t="shared" si="8"/>
        <v>Male Grade 2-1 Minor 2 - 9 to 11 yrs U45kg </v>
      </c>
      <c r="S113" s="50" t="s">
        <v>75</v>
      </c>
      <c r="T113" s="50" t="s">
        <v>72</v>
      </c>
      <c r="U113" s="50" t="s">
        <v>117</v>
      </c>
      <c r="V113" s="50" t="s">
        <v>59</v>
      </c>
      <c r="W113" s="51" t="str">
        <f t="shared" si="9"/>
        <v>Male Grade 2-1 Minor 2 - 9 to 11 yrs</v>
      </c>
    </row>
    <row r="114" spans="1:23" x14ac:dyDescent="0.2">
      <c r="A114" s="47"/>
      <c r="B114" s="47"/>
      <c r="C114" s="47"/>
      <c r="D114" s="47">
        <f t="shared" si="7"/>
        <v>1964</v>
      </c>
      <c r="E114" s="47"/>
      <c r="F114" s="47"/>
      <c r="G114" s="47"/>
      <c r="H114" s="47"/>
      <c r="I114" s="47"/>
      <c r="J114" s="47"/>
      <c r="K114" s="47"/>
      <c r="L114" s="17"/>
      <c r="M114" s="17"/>
      <c r="N114" s="17"/>
      <c r="O114" s="17"/>
      <c r="P114" s="17"/>
      <c r="Q114" s="17"/>
      <c r="R114" s="17" t="str">
        <f t="shared" si="8"/>
        <v>Male Grade 2-1 Minor 2 - 9 to 11 yrs U50kg </v>
      </c>
      <c r="S114" s="50" t="s">
        <v>75</v>
      </c>
      <c r="T114" s="50" t="s">
        <v>73</v>
      </c>
      <c r="U114" s="50" t="s">
        <v>117</v>
      </c>
      <c r="V114" s="50" t="s">
        <v>59</v>
      </c>
      <c r="W114" s="51" t="str">
        <f t="shared" si="9"/>
        <v>Male Grade 2-1 Minor 2 - 9 to 11 yrs</v>
      </c>
    </row>
    <row r="115" spans="1:23" x14ac:dyDescent="0.2">
      <c r="A115" s="47"/>
      <c r="B115" s="47"/>
      <c r="C115" s="47"/>
      <c r="D115" s="47">
        <f t="shared" si="7"/>
        <v>1963</v>
      </c>
      <c r="E115" s="47"/>
      <c r="F115" s="47"/>
      <c r="G115" s="47"/>
      <c r="H115" s="47"/>
      <c r="I115" s="47"/>
      <c r="J115" s="47"/>
      <c r="K115" s="47"/>
      <c r="L115" s="17"/>
      <c r="M115" s="17"/>
      <c r="N115" s="17"/>
      <c r="O115" s="17"/>
      <c r="P115" s="17"/>
      <c r="Q115" s="17"/>
      <c r="R115" s="17" t="str">
        <f t="shared" si="8"/>
        <v>Male Grade 2-1 Minor 2 - 9 to 11 yrs U55kg</v>
      </c>
      <c r="S115" s="50" t="s">
        <v>75</v>
      </c>
      <c r="T115" s="50" t="s">
        <v>76</v>
      </c>
      <c r="U115" s="50" t="s">
        <v>117</v>
      </c>
      <c r="V115" s="50" t="s">
        <v>59</v>
      </c>
      <c r="W115" s="51" t="str">
        <f t="shared" si="9"/>
        <v>Male Grade 2-1 Minor 2 - 9 to 11 yrs</v>
      </c>
    </row>
    <row r="116" spans="1:23" x14ac:dyDescent="0.2">
      <c r="A116" s="47"/>
      <c r="B116" s="47"/>
      <c r="C116" s="47"/>
      <c r="D116" s="47">
        <f t="shared" si="7"/>
        <v>1962</v>
      </c>
      <c r="E116" s="47"/>
      <c r="F116" s="47"/>
      <c r="G116" s="47"/>
      <c r="H116" s="47"/>
      <c r="I116" s="47"/>
      <c r="J116" s="47"/>
      <c r="K116" s="47"/>
      <c r="L116" s="17"/>
      <c r="M116" s="17"/>
      <c r="N116" s="17"/>
      <c r="O116" s="17"/>
      <c r="P116" s="17"/>
      <c r="Q116" s="17"/>
      <c r="R116" s="17" t="str">
        <f t="shared" si="8"/>
        <v>Male Grade 2-1 Minor 2 - 9 to 11 yrs O55kg</v>
      </c>
      <c r="S116" s="50" t="s">
        <v>75</v>
      </c>
      <c r="T116" s="50" t="s">
        <v>77</v>
      </c>
      <c r="U116" s="50" t="s">
        <v>117</v>
      </c>
      <c r="V116" s="50" t="s">
        <v>59</v>
      </c>
      <c r="W116" s="51" t="str">
        <f t="shared" si="9"/>
        <v>Male Grade 2-1 Minor 2 - 9 to 11 yrs</v>
      </c>
    </row>
    <row r="117" spans="1:23" x14ac:dyDescent="0.2">
      <c r="A117" s="47"/>
      <c r="B117" s="47"/>
      <c r="C117" s="47"/>
      <c r="D117" s="47">
        <f t="shared" si="7"/>
        <v>1961</v>
      </c>
      <c r="E117" s="47"/>
      <c r="F117" s="47"/>
      <c r="G117" s="47"/>
      <c r="H117" s="47"/>
      <c r="I117" s="47"/>
      <c r="J117" s="47"/>
      <c r="K117" s="47"/>
      <c r="L117" s="17"/>
      <c r="M117" s="17"/>
      <c r="N117" s="17"/>
      <c r="O117" s="17"/>
      <c r="P117" s="17"/>
      <c r="Q117" s="17"/>
      <c r="R117" s="17" t="str">
        <f t="shared" si="8"/>
        <v>Female Grade 2-1 Minor 2 - 9 to 11 yrs U25kg </v>
      </c>
      <c r="S117" s="50" t="s">
        <v>75</v>
      </c>
      <c r="T117" s="50" t="s">
        <v>68</v>
      </c>
      <c r="U117" s="50" t="s">
        <v>117</v>
      </c>
      <c r="V117" s="50" t="s">
        <v>60</v>
      </c>
      <c r="W117" s="51" t="str">
        <f t="shared" si="9"/>
        <v>Female Grade 2-1 Minor 2 - 9 to 11 yrs</v>
      </c>
    </row>
    <row r="118" spans="1:23" x14ac:dyDescent="0.2">
      <c r="A118" s="47"/>
      <c r="B118" s="47"/>
      <c r="C118" s="47"/>
      <c r="D118" s="47">
        <f t="shared" si="7"/>
        <v>1960</v>
      </c>
      <c r="E118" s="47"/>
      <c r="F118" s="47"/>
      <c r="G118" s="47"/>
      <c r="H118" s="47"/>
      <c r="I118" s="47"/>
      <c r="J118" s="47"/>
      <c r="K118" s="47"/>
      <c r="L118" s="17"/>
      <c r="M118" s="17"/>
      <c r="N118" s="17"/>
      <c r="O118" s="17"/>
      <c r="P118" s="17"/>
      <c r="Q118" s="17"/>
      <c r="R118" s="17" t="str">
        <f t="shared" si="8"/>
        <v>Female Grade 2-1 Minor 2 - 9 to 11 yrs U30kg </v>
      </c>
      <c r="S118" s="50" t="s">
        <v>75</v>
      </c>
      <c r="T118" s="50" t="s">
        <v>69</v>
      </c>
      <c r="U118" s="50" t="s">
        <v>117</v>
      </c>
      <c r="V118" s="50" t="s">
        <v>60</v>
      </c>
      <c r="W118" s="51" t="str">
        <f t="shared" si="9"/>
        <v>Female Grade 2-1 Minor 2 - 9 to 11 yrs</v>
      </c>
    </row>
    <row r="119" spans="1:23" x14ac:dyDescent="0.2">
      <c r="A119" s="47"/>
      <c r="B119" s="47"/>
      <c r="C119" s="47"/>
      <c r="D119" s="47">
        <f t="shared" si="7"/>
        <v>1959</v>
      </c>
      <c r="E119" s="47"/>
      <c r="F119" s="47"/>
      <c r="G119" s="47"/>
      <c r="H119" s="47"/>
      <c r="I119" s="47"/>
      <c r="J119" s="47"/>
      <c r="K119" s="47"/>
      <c r="L119" s="17"/>
      <c r="M119" s="17"/>
      <c r="N119" s="17"/>
      <c r="O119" s="17"/>
      <c r="P119" s="17"/>
      <c r="Q119" s="17"/>
      <c r="R119" s="17" t="str">
        <f t="shared" si="8"/>
        <v>Female Grade 2-1 Minor 2 - 9 to 11 yrs U35kg </v>
      </c>
      <c r="S119" s="50" t="s">
        <v>75</v>
      </c>
      <c r="T119" s="50" t="s">
        <v>70</v>
      </c>
      <c r="U119" s="50" t="s">
        <v>117</v>
      </c>
      <c r="V119" s="50" t="s">
        <v>60</v>
      </c>
      <c r="W119" s="51" t="str">
        <f t="shared" si="9"/>
        <v>Female Grade 2-1 Minor 2 - 9 to 11 yrs</v>
      </c>
    </row>
    <row r="120" spans="1:23" x14ac:dyDescent="0.2">
      <c r="A120" s="47"/>
      <c r="B120" s="47"/>
      <c r="C120" s="47"/>
      <c r="D120" s="47">
        <f t="shared" si="7"/>
        <v>1958</v>
      </c>
      <c r="E120" s="47"/>
      <c r="F120" s="47"/>
      <c r="G120" s="47"/>
      <c r="H120" s="47"/>
      <c r="I120" s="47"/>
      <c r="J120" s="47"/>
      <c r="K120" s="47"/>
      <c r="L120" s="17"/>
      <c r="M120" s="17"/>
      <c r="N120" s="17"/>
      <c r="O120" s="17"/>
      <c r="P120" s="17"/>
      <c r="Q120" s="17"/>
      <c r="R120" s="17" t="str">
        <f t="shared" si="8"/>
        <v>Female Grade 2-1 Minor 2 - 9 to 11 yrs U40kg </v>
      </c>
      <c r="S120" s="50" t="s">
        <v>75</v>
      </c>
      <c r="T120" s="50" t="s">
        <v>71</v>
      </c>
      <c r="U120" s="50" t="s">
        <v>117</v>
      </c>
      <c r="V120" s="50" t="s">
        <v>60</v>
      </c>
      <c r="W120" s="51" t="str">
        <f t="shared" si="9"/>
        <v>Female Grade 2-1 Minor 2 - 9 to 11 yrs</v>
      </c>
    </row>
    <row r="121" spans="1:23" x14ac:dyDescent="0.2">
      <c r="A121" s="47"/>
      <c r="B121" s="47"/>
      <c r="C121" s="47"/>
      <c r="D121" s="47">
        <f t="shared" si="7"/>
        <v>1957</v>
      </c>
      <c r="E121" s="47"/>
      <c r="F121" s="47"/>
      <c r="G121" s="47"/>
      <c r="H121" s="47"/>
      <c r="I121" s="47"/>
      <c r="J121" s="47"/>
      <c r="K121" s="47"/>
      <c r="L121" s="17"/>
      <c r="M121" s="17"/>
      <c r="N121" s="17"/>
      <c r="O121" s="17"/>
      <c r="P121" s="17"/>
      <c r="Q121" s="17"/>
      <c r="R121" s="17" t="str">
        <f t="shared" si="8"/>
        <v>Female Grade 2-1 Minor 2 - 9 to 11 yrs U45kg </v>
      </c>
      <c r="S121" s="50" t="s">
        <v>75</v>
      </c>
      <c r="T121" s="50" t="s">
        <v>72</v>
      </c>
      <c r="U121" s="50" t="s">
        <v>117</v>
      </c>
      <c r="V121" s="50" t="s">
        <v>60</v>
      </c>
      <c r="W121" s="51" t="str">
        <f t="shared" si="9"/>
        <v>Female Grade 2-1 Minor 2 - 9 to 11 yrs</v>
      </c>
    </row>
    <row r="122" spans="1:23" x14ac:dyDescent="0.2">
      <c r="A122" s="47"/>
      <c r="B122" s="47"/>
      <c r="C122" s="47"/>
      <c r="D122" s="47">
        <f t="shared" si="7"/>
        <v>1956</v>
      </c>
      <c r="E122" s="47"/>
      <c r="F122" s="47"/>
      <c r="G122" s="47"/>
      <c r="H122" s="47"/>
      <c r="I122" s="47"/>
      <c r="J122" s="47"/>
      <c r="K122" s="47"/>
      <c r="L122" s="17"/>
      <c r="M122" s="17"/>
      <c r="N122" s="17"/>
      <c r="O122" s="17"/>
      <c r="P122" s="17"/>
      <c r="Q122" s="17"/>
      <c r="R122" s="17" t="str">
        <f t="shared" si="8"/>
        <v>Female Grade 2-1 Minor 2 - 9 to 11 yrs U50kg </v>
      </c>
      <c r="S122" s="50" t="s">
        <v>75</v>
      </c>
      <c r="T122" s="50" t="s">
        <v>73</v>
      </c>
      <c r="U122" s="50" t="s">
        <v>117</v>
      </c>
      <c r="V122" s="50" t="s">
        <v>60</v>
      </c>
      <c r="W122" s="51" t="str">
        <f t="shared" si="9"/>
        <v>Female Grade 2-1 Minor 2 - 9 to 11 yrs</v>
      </c>
    </row>
    <row r="123" spans="1:23" x14ac:dyDescent="0.2">
      <c r="A123" s="47"/>
      <c r="B123" s="47"/>
      <c r="C123" s="47"/>
      <c r="D123" s="47">
        <f t="shared" si="7"/>
        <v>1955</v>
      </c>
      <c r="E123" s="47"/>
      <c r="F123" s="47"/>
      <c r="G123" s="47"/>
      <c r="H123" s="47"/>
      <c r="I123" s="47"/>
      <c r="J123" s="47"/>
      <c r="K123" s="47"/>
      <c r="L123" s="17"/>
      <c r="M123" s="17"/>
      <c r="N123" s="17"/>
      <c r="O123" s="17"/>
      <c r="P123" s="17"/>
      <c r="Q123" s="17"/>
      <c r="R123" s="17" t="str">
        <f t="shared" si="8"/>
        <v>Female Grade 2-1 Minor 2 - 9 to 11 yrs U55kg</v>
      </c>
      <c r="S123" s="50" t="s">
        <v>75</v>
      </c>
      <c r="T123" s="50" t="s">
        <v>76</v>
      </c>
      <c r="U123" s="50" t="s">
        <v>117</v>
      </c>
      <c r="V123" s="50" t="s">
        <v>60</v>
      </c>
      <c r="W123" s="51" t="str">
        <f t="shared" si="9"/>
        <v>Female Grade 2-1 Minor 2 - 9 to 11 yrs</v>
      </c>
    </row>
    <row r="124" spans="1:23" x14ac:dyDescent="0.2">
      <c r="A124" s="47"/>
      <c r="B124" s="47"/>
      <c r="C124" s="47"/>
      <c r="D124" s="47">
        <f t="shared" si="7"/>
        <v>1954</v>
      </c>
      <c r="E124" s="47"/>
      <c r="F124" s="47"/>
      <c r="G124" s="47"/>
      <c r="H124" s="47"/>
      <c r="I124" s="47"/>
      <c r="J124" s="47"/>
      <c r="K124" s="47"/>
      <c r="L124" s="17"/>
      <c r="M124" s="17"/>
      <c r="N124" s="17"/>
      <c r="O124" s="17"/>
      <c r="P124" s="17"/>
      <c r="Q124" s="17"/>
      <c r="R124" s="17" t="str">
        <f t="shared" si="8"/>
        <v>Female Grade 2-1 Minor 2 - 9 to 11 yrs O55kg</v>
      </c>
      <c r="S124" s="50" t="s">
        <v>75</v>
      </c>
      <c r="T124" s="50" t="s">
        <v>77</v>
      </c>
      <c r="U124" s="50" t="s">
        <v>117</v>
      </c>
      <c r="V124" s="50" t="s">
        <v>60</v>
      </c>
      <c r="W124" s="51" t="str">
        <f t="shared" si="9"/>
        <v>Female Grade 2-1 Minor 2 - 9 to 11 yrs</v>
      </c>
    </row>
    <row r="125" spans="1:23" x14ac:dyDescent="0.2">
      <c r="A125" s="47"/>
      <c r="B125" s="47"/>
      <c r="C125" s="47"/>
      <c r="D125" s="47">
        <f t="shared" si="7"/>
        <v>1953</v>
      </c>
      <c r="E125" s="47"/>
      <c r="F125" s="47"/>
      <c r="G125" s="47"/>
      <c r="H125" s="47"/>
      <c r="I125" s="47"/>
      <c r="J125" s="47"/>
      <c r="K125" s="47"/>
      <c r="L125" s="17"/>
      <c r="M125" s="17"/>
      <c r="N125" s="17"/>
      <c r="O125" s="17"/>
      <c r="P125" s="17"/>
      <c r="Q125" s="17"/>
      <c r="R125" s="17" t="str">
        <f t="shared" si="8"/>
        <v>Male Black Belt Minor 2 - 9 to 11 yrs U25kg </v>
      </c>
      <c r="S125" s="50" t="s">
        <v>75</v>
      </c>
      <c r="T125" s="50" t="s">
        <v>68</v>
      </c>
      <c r="U125" s="50" t="s">
        <v>62</v>
      </c>
      <c r="V125" s="50" t="s">
        <v>59</v>
      </c>
      <c r="W125" s="51" t="str">
        <f t="shared" si="9"/>
        <v>Male Black Belt Minor 2 - 9 to 11 yrs</v>
      </c>
    </row>
    <row r="126" spans="1:23" x14ac:dyDescent="0.2">
      <c r="A126" s="47"/>
      <c r="B126" s="47"/>
      <c r="C126" s="47"/>
      <c r="D126" s="47">
        <f t="shared" si="7"/>
        <v>1952</v>
      </c>
      <c r="E126" s="47"/>
      <c r="F126" s="47"/>
      <c r="G126" s="47"/>
      <c r="H126" s="47"/>
      <c r="I126" s="47"/>
      <c r="J126" s="47"/>
      <c r="K126" s="47"/>
      <c r="L126" s="17"/>
      <c r="M126" s="17"/>
      <c r="N126" s="17"/>
      <c r="O126" s="17"/>
      <c r="P126" s="17"/>
      <c r="Q126" s="17"/>
      <c r="R126" s="17" t="str">
        <f t="shared" si="8"/>
        <v>Male Black Belt Minor 2 - 9 to 11 yrs U30kg </v>
      </c>
      <c r="S126" s="50" t="s">
        <v>75</v>
      </c>
      <c r="T126" s="50" t="s">
        <v>69</v>
      </c>
      <c r="U126" s="50" t="s">
        <v>62</v>
      </c>
      <c r="V126" s="50" t="s">
        <v>59</v>
      </c>
      <c r="W126" s="51" t="str">
        <f t="shared" si="9"/>
        <v>Male Black Belt Minor 2 - 9 to 11 yrs</v>
      </c>
    </row>
    <row r="127" spans="1:23" x14ac:dyDescent="0.2">
      <c r="A127" s="47"/>
      <c r="B127" s="47"/>
      <c r="C127" s="47"/>
      <c r="D127" s="47">
        <f t="shared" si="7"/>
        <v>1951</v>
      </c>
      <c r="E127" s="47"/>
      <c r="F127" s="47"/>
      <c r="G127" s="47"/>
      <c r="H127" s="47"/>
      <c r="I127" s="47"/>
      <c r="J127" s="47"/>
      <c r="K127" s="47"/>
      <c r="L127" s="17"/>
      <c r="M127" s="17"/>
      <c r="N127" s="17"/>
      <c r="O127" s="17"/>
      <c r="P127" s="17"/>
      <c r="Q127" s="17"/>
      <c r="R127" s="17" t="str">
        <f t="shared" si="8"/>
        <v>Male Black Belt Minor 2 - 9 to 11 yrs U35kg </v>
      </c>
      <c r="S127" s="50" t="s">
        <v>75</v>
      </c>
      <c r="T127" s="50" t="s">
        <v>70</v>
      </c>
      <c r="U127" s="50" t="s">
        <v>62</v>
      </c>
      <c r="V127" s="50" t="s">
        <v>59</v>
      </c>
      <c r="W127" s="51" t="str">
        <f t="shared" si="9"/>
        <v>Male Black Belt Minor 2 - 9 to 11 yrs</v>
      </c>
    </row>
    <row r="128" spans="1:23" x14ac:dyDescent="0.2">
      <c r="A128" s="47"/>
      <c r="B128" s="47"/>
      <c r="C128" s="47"/>
      <c r="D128" s="47">
        <f t="shared" si="7"/>
        <v>1950</v>
      </c>
      <c r="E128" s="47"/>
      <c r="F128" s="47"/>
      <c r="G128" s="47"/>
      <c r="H128" s="47"/>
      <c r="I128" s="47"/>
      <c r="J128" s="47"/>
      <c r="K128" s="47"/>
      <c r="L128" s="17"/>
      <c r="M128" s="17"/>
      <c r="N128" s="17"/>
      <c r="O128" s="17"/>
      <c r="P128" s="17"/>
      <c r="Q128" s="17"/>
      <c r="R128" s="17" t="str">
        <f t="shared" si="8"/>
        <v>Male Black Belt Minor 2 - 9 to 11 yrs U40kg </v>
      </c>
      <c r="S128" s="50" t="s">
        <v>75</v>
      </c>
      <c r="T128" s="50" t="s">
        <v>71</v>
      </c>
      <c r="U128" s="50" t="s">
        <v>62</v>
      </c>
      <c r="V128" s="50" t="s">
        <v>59</v>
      </c>
      <c r="W128" s="51" t="str">
        <f t="shared" si="9"/>
        <v>Male Black Belt Minor 2 - 9 to 11 yrs</v>
      </c>
    </row>
    <row r="129" spans="1:23" x14ac:dyDescent="0.2">
      <c r="A129" s="17"/>
      <c r="B129" s="17"/>
      <c r="C129" s="17"/>
      <c r="D129" s="4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 t="str">
        <f t="shared" si="8"/>
        <v>Male Black Belt Minor 2 - 9 to 11 yrs U45kg </v>
      </c>
      <c r="S129" s="50" t="s">
        <v>75</v>
      </c>
      <c r="T129" s="50" t="s">
        <v>72</v>
      </c>
      <c r="U129" s="50" t="s">
        <v>62</v>
      </c>
      <c r="V129" s="50" t="s">
        <v>59</v>
      </c>
      <c r="W129" s="51" t="str">
        <f t="shared" si="9"/>
        <v>Male Black Belt Minor 2 - 9 to 11 yrs</v>
      </c>
    </row>
    <row r="130" spans="1:23" x14ac:dyDescent="0.2">
      <c r="A130" s="17"/>
      <c r="B130" s="17"/>
      <c r="C130" s="17"/>
      <c r="D130" s="4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 t="str">
        <f t="shared" si="8"/>
        <v>Male Black Belt Minor 2 - 9 to 11 yrs U50kg </v>
      </c>
      <c r="S130" s="50" t="s">
        <v>75</v>
      </c>
      <c r="T130" s="50" t="s">
        <v>73</v>
      </c>
      <c r="U130" s="50" t="s">
        <v>62</v>
      </c>
      <c r="V130" s="50" t="s">
        <v>59</v>
      </c>
      <c r="W130" s="51" t="str">
        <f t="shared" si="9"/>
        <v>Male Black Belt Minor 2 - 9 to 11 yrs</v>
      </c>
    </row>
    <row r="131" spans="1:23" x14ac:dyDescent="0.2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 t="str">
        <f t="shared" si="8"/>
        <v>Male Black Belt Minor 2 - 9 to 11 yrs U55kg</v>
      </c>
      <c r="S131" s="50" t="s">
        <v>75</v>
      </c>
      <c r="T131" s="50" t="s">
        <v>76</v>
      </c>
      <c r="U131" s="50" t="s">
        <v>62</v>
      </c>
      <c r="V131" s="50" t="s">
        <v>59</v>
      </c>
      <c r="W131" s="51" t="str">
        <f t="shared" si="9"/>
        <v>Male Black Belt Minor 2 - 9 to 11 yrs</v>
      </c>
    </row>
    <row r="132" spans="1:23" x14ac:dyDescent="0.2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 t="str">
        <f t="shared" si="8"/>
        <v>Male Black Belt Minor 2 - 9 to 11 yrs O55kg</v>
      </c>
      <c r="S132" s="50" t="s">
        <v>75</v>
      </c>
      <c r="T132" s="50" t="s">
        <v>77</v>
      </c>
      <c r="U132" s="50" t="s">
        <v>62</v>
      </c>
      <c r="V132" s="50" t="s">
        <v>59</v>
      </c>
      <c r="W132" s="51" t="str">
        <f t="shared" si="9"/>
        <v>Male Black Belt Minor 2 - 9 to 11 yrs</v>
      </c>
    </row>
    <row r="133" spans="1:23" x14ac:dyDescent="0.2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 t="str">
        <f t="shared" si="8"/>
        <v>Female Black Belt Minor 2 - 9 to 11 yrs U25kg </v>
      </c>
      <c r="S133" s="50" t="s">
        <v>75</v>
      </c>
      <c r="T133" s="50" t="s">
        <v>68</v>
      </c>
      <c r="U133" s="50" t="s">
        <v>62</v>
      </c>
      <c r="V133" s="50" t="s">
        <v>60</v>
      </c>
      <c r="W133" s="51" t="str">
        <f t="shared" si="9"/>
        <v>Female Black Belt Minor 2 - 9 to 11 yrs</v>
      </c>
    </row>
    <row r="134" spans="1:23" x14ac:dyDescent="0.2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 t="str">
        <f t="shared" si="8"/>
        <v>Female Black Belt Minor 2 - 9 to 11 yrs U30kg </v>
      </c>
      <c r="S134" s="50" t="s">
        <v>75</v>
      </c>
      <c r="T134" s="50" t="s">
        <v>69</v>
      </c>
      <c r="U134" s="50" t="s">
        <v>62</v>
      </c>
      <c r="V134" s="50" t="s">
        <v>60</v>
      </c>
      <c r="W134" s="51" t="str">
        <f t="shared" si="9"/>
        <v>Female Black Belt Minor 2 - 9 to 11 yrs</v>
      </c>
    </row>
    <row r="135" spans="1:23" x14ac:dyDescent="0.2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 t="str">
        <f t="shared" si="8"/>
        <v>Female Black Belt Minor 2 - 9 to 11 yrs U35kg </v>
      </c>
      <c r="S135" s="50" t="s">
        <v>75</v>
      </c>
      <c r="T135" s="50" t="s">
        <v>70</v>
      </c>
      <c r="U135" s="50" t="s">
        <v>62</v>
      </c>
      <c r="V135" s="50" t="s">
        <v>60</v>
      </c>
      <c r="W135" s="51" t="str">
        <f t="shared" si="9"/>
        <v>Female Black Belt Minor 2 - 9 to 11 yrs</v>
      </c>
    </row>
    <row r="136" spans="1:23" x14ac:dyDescent="0.2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 t="str">
        <f t="shared" si="8"/>
        <v>Female Black Belt Minor 2 - 9 to 11 yrs U40kg </v>
      </c>
      <c r="S136" s="50" t="s">
        <v>75</v>
      </c>
      <c r="T136" s="50" t="s">
        <v>71</v>
      </c>
      <c r="U136" s="50" t="s">
        <v>62</v>
      </c>
      <c r="V136" s="50" t="s">
        <v>60</v>
      </c>
      <c r="W136" s="51" t="str">
        <f t="shared" si="9"/>
        <v>Female Black Belt Minor 2 - 9 to 11 yrs</v>
      </c>
    </row>
    <row r="137" spans="1:23" x14ac:dyDescent="0.2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 t="str">
        <f t="shared" si="8"/>
        <v>Female Black Belt Minor 2 - 9 to 11 yrs U45kg </v>
      </c>
      <c r="S137" s="50" t="s">
        <v>75</v>
      </c>
      <c r="T137" s="50" t="s">
        <v>72</v>
      </c>
      <c r="U137" s="50" t="s">
        <v>62</v>
      </c>
      <c r="V137" s="50" t="s">
        <v>60</v>
      </c>
      <c r="W137" s="51" t="str">
        <f t="shared" si="9"/>
        <v>Female Black Belt Minor 2 - 9 to 11 yrs</v>
      </c>
    </row>
    <row r="138" spans="1:23" x14ac:dyDescent="0.2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 t="str">
        <f t="shared" si="8"/>
        <v>Female Black Belt Minor 2 - 9 to 11 yrs U50kg </v>
      </c>
      <c r="S138" s="50" t="s">
        <v>75</v>
      </c>
      <c r="T138" s="50" t="s">
        <v>73</v>
      </c>
      <c r="U138" s="50" t="s">
        <v>62</v>
      </c>
      <c r="V138" s="50" t="s">
        <v>60</v>
      </c>
      <c r="W138" s="51" t="str">
        <f t="shared" si="9"/>
        <v>Female Black Belt Minor 2 - 9 to 11 yrs</v>
      </c>
    </row>
    <row r="139" spans="1:23" x14ac:dyDescent="0.2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 t="str">
        <f t="shared" si="8"/>
        <v>Female Black Belt Minor 2 - 9 to 11 yrs U55kg</v>
      </c>
      <c r="S139" s="50" t="s">
        <v>75</v>
      </c>
      <c r="T139" s="50" t="s">
        <v>76</v>
      </c>
      <c r="U139" s="50" t="s">
        <v>62</v>
      </c>
      <c r="V139" s="50" t="s">
        <v>60</v>
      </c>
      <c r="W139" s="51" t="str">
        <f t="shared" si="9"/>
        <v>Female Black Belt Minor 2 - 9 to 11 yrs</v>
      </c>
    </row>
    <row r="140" spans="1:23" x14ac:dyDescent="0.2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 t="str">
        <f t="shared" si="8"/>
        <v>Female Black Belt Minor 2 - 9 to 11 yrs O55kg</v>
      </c>
      <c r="S140" s="50" t="s">
        <v>75</v>
      </c>
      <c r="T140" s="50" t="s">
        <v>77</v>
      </c>
      <c r="U140" s="50" t="s">
        <v>62</v>
      </c>
      <c r="V140" s="50" t="s">
        <v>60</v>
      </c>
      <c r="W140" s="51" t="str">
        <f t="shared" si="9"/>
        <v>Female Black Belt Minor 2 - 9 to 11 yrs</v>
      </c>
    </row>
    <row r="141" spans="1:23" x14ac:dyDescent="0.2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 t="str">
        <f t="shared" si="8"/>
        <v>Male Grade 8-6 Cadet - 12 to 14 yrs U33kg</v>
      </c>
      <c r="S141" s="50" t="s">
        <v>78</v>
      </c>
      <c r="T141" s="50" t="s">
        <v>79</v>
      </c>
      <c r="U141" s="50" t="s">
        <v>116</v>
      </c>
      <c r="V141" s="50" t="s">
        <v>59</v>
      </c>
      <c r="W141" s="51" t="str">
        <f t="shared" si="9"/>
        <v>Male Grade 8-6 Cadet - 12 to 14 yrs</v>
      </c>
    </row>
    <row r="142" spans="1:23" x14ac:dyDescent="0.2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 t="str">
        <f t="shared" ref="R142:R205" si="10">CONCATENATE(V142," ",U142," ",S142," ",T142)</f>
        <v>Male Grade 8-6 Cadet - 12 to 14 yrs U37kg</v>
      </c>
      <c r="S142" s="50" t="s">
        <v>78</v>
      </c>
      <c r="T142" s="50" t="s">
        <v>80</v>
      </c>
      <c r="U142" s="50" t="s">
        <v>116</v>
      </c>
      <c r="V142" s="50" t="s">
        <v>59</v>
      </c>
      <c r="W142" s="51" t="str">
        <f t="shared" ref="W142:W205" si="11">CONCATENATE(V142," ",U142," ",S142,)</f>
        <v>Male Grade 8-6 Cadet - 12 to 14 yrs</v>
      </c>
    </row>
    <row r="143" spans="1:23" x14ac:dyDescent="0.2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 t="str">
        <f t="shared" si="10"/>
        <v>Male Grade 8-6 Cadet - 12 to 14 yrs U41kg</v>
      </c>
      <c r="S143" s="50" t="s">
        <v>78</v>
      </c>
      <c r="T143" s="50" t="s">
        <v>81</v>
      </c>
      <c r="U143" s="50" t="s">
        <v>116</v>
      </c>
      <c r="V143" s="50" t="s">
        <v>59</v>
      </c>
      <c r="W143" s="51" t="str">
        <f t="shared" si="11"/>
        <v>Male Grade 8-6 Cadet - 12 to 14 yrs</v>
      </c>
    </row>
    <row r="144" spans="1:23" x14ac:dyDescent="0.2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 t="str">
        <f t="shared" si="10"/>
        <v>Male Grade 8-6 Cadet - 12 to 14 yrs U45kg </v>
      </c>
      <c r="S144" s="50" t="s">
        <v>78</v>
      </c>
      <c r="T144" s="50" t="s">
        <v>72</v>
      </c>
      <c r="U144" s="50" t="s">
        <v>116</v>
      </c>
      <c r="V144" s="50" t="s">
        <v>59</v>
      </c>
      <c r="W144" s="51" t="str">
        <f t="shared" si="11"/>
        <v>Male Grade 8-6 Cadet - 12 to 14 yrs</v>
      </c>
    </row>
    <row r="145" spans="1:23" x14ac:dyDescent="0.2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 t="str">
        <f t="shared" si="10"/>
        <v>Male Grade 8-6 Cadet - 12 to 14 yrs U49kg</v>
      </c>
      <c r="S145" s="50" t="s">
        <v>78</v>
      </c>
      <c r="T145" s="50" t="s">
        <v>82</v>
      </c>
      <c r="U145" s="50" t="s">
        <v>116</v>
      </c>
      <c r="V145" s="50" t="s">
        <v>59</v>
      </c>
      <c r="W145" s="51" t="str">
        <f t="shared" si="11"/>
        <v>Male Grade 8-6 Cadet - 12 to 14 yrs</v>
      </c>
    </row>
    <row r="146" spans="1:23" x14ac:dyDescent="0.2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 t="str">
        <f t="shared" si="10"/>
        <v>Male Grade 8-6 Cadet - 12 to 14 yrs U53kg</v>
      </c>
      <c r="S146" s="50" t="s">
        <v>78</v>
      </c>
      <c r="T146" s="50" t="s">
        <v>83</v>
      </c>
      <c r="U146" s="50" t="s">
        <v>116</v>
      </c>
      <c r="V146" s="50" t="s">
        <v>59</v>
      </c>
      <c r="W146" s="51" t="str">
        <f t="shared" si="11"/>
        <v>Male Grade 8-6 Cadet - 12 to 14 yrs</v>
      </c>
    </row>
    <row r="147" spans="1:23" x14ac:dyDescent="0.2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 t="str">
        <f t="shared" si="10"/>
        <v>Male Grade 8-6 Cadet - 12 to 14 yrs U57kg</v>
      </c>
      <c r="S147" s="50" t="s">
        <v>78</v>
      </c>
      <c r="T147" s="50" t="s">
        <v>84</v>
      </c>
      <c r="U147" s="50" t="s">
        <v>116</v>
      </c>
      <c r="V147" s="50" t="s">
        <v>59</v>
      </c>
      <c r="W147" s="51" t="str">
        <f t="shared" si="11"/>
        <v>Male Grade 8-6 Cadet - 12 to 14 yrs</v>
      </c>
    </row>
    <row r="148" spans="1:23" x14ac:dyDescent="0.2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 t="str">
        <f t="shared" si="10"/>
        <v>Male Grade 8-6 Cadet - 12 to 14 yrs U61kg</v>
      </c>
      <c r="S148" s="50" t="s">
        <v>78</v>
      </c>
      <c r="T148" s="50" t="s">
        <v>85</v>
      </c>
      <c r="U148" s="50" t="s">
        <v>116</v>
      </c>
      <c r="V148" s="50" t="s">
        <v>59</v>
      </c>
      <c r="W148" s="51" t="str">
        <f t="shared" si="11"/>
        <v>Male Grade 8-6 Cadet - 12 to 14 yrs</v>
      </c>
    </row>
    <row r="149" spans="1:23" x14ac:dyDescent="0.2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 t="str">
        <f t="shared" si="10"/>
        <v>Male Grade 8-6 Cadet - 12 to 14 yrs U65kg</v>
      </c>
      <c r="S149" s="50" t="s">
        <v>78</v>
      </c>
      <c r="T149" s="50" t="s">
        <v>86</v>
      </c>
      <c r="U149" s="50" t="s">
        <v>116</v>
      </c>
      <c r="V149" s="50" t="s">
        <v>59</v>
      </c>
      <c r="W149" s="51" t="str">
        <f t="shared" si="11"/>
        <v>Male Grade 8-6 Cadet - 12 to 14 yrs</v>
      </c>
    </row>
    <row r="150" spans="1:23" x14ac:dyDescent="0.2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 t="str">
        <f t="shared" si="10"/>
        <v>Male Grade 8-6 Cadet - 12 to 14 yrs O65 kg </v>
      </c>
      <c r="S150" s="50" t="s">
        <v>78</v>
      </c>
      <c r="T150" s="50" t="s">
        <v>87</v>
      </c>
      <c r="U150" s="50" t="s">
        <v>116</v>
      </c>
      <c r="V150" s="50" t="s">
        <v>59</v>
      </c>
      <c r="W150" s="51" t="str">
        <f t="shared" si="11"/>
        <v>Male Grade 8-6 Cadet - 12 to 14 yrs</v>
      </c>
    </row>
    <row r="151" spans="1:23" x14ac:dyDescent="0.2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 t="str">
        <f t="shared" si="10"/>
        <v>Female Grade 8-6 Cadet - 12 to 14 yrs U29kg</v>
      </c>
      <c r="S151" s="50" t="s">
        <v>78</v>
      </c>
      <c r="T151" s="50" t="s">
        <v>88</v>
      </c>
      <c r="U151" s="50" t="s">
        <v>116</v>
      </c>
      <c r="V151" s="50" t="s">
        <v>60</v>
      </c>
      <c r="W151" s="51" t="str">
        <f t="shared" si="11"/>
        <v>Female Grade 8-6 Cadet - 12 to 14 yrs</v>
      </c>
    </row>
    <row r="152" spans="1:23" x14ac:dyDescent="0.2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 t="str">
        <f t="shared" si="10"/>
        <v>Female Grade 8-6 Cadet - 12 to 14 yrs U33kg</v>
      </c>
      <c r="S152" s="50" t="s">
        <v>78</v>
      </c>
      <c r="T152" s="50" t="s">
        <v>79</v>
      </c>
      <c r="U152" s="50" t="s">
        <v>116</v>
      </c>
      <c r="V152" s="50" t="s">
        <v>60</v>
      </c>
      <c r="W152" s="51" t="str">
        <f t="shared" si="11"/>
        <v>Female Grade 8-6 Cadet - 12 to 14 yrs</v>
      </c>
    </row>
    <row r="153" spans="1:23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 t="str">
        <f t="shared" si="10"/>
        <v>Female Grade 8-6 Cadet - 12 to 14 yrs U37kg</v>
      </c>
      <c r="S153" s="50" t="s">
        <v>78</v>
      </c>
      <c r="T153" s="50" t="s">
        <v>80</v>
      </c>
      <c r="U153" s="50" t="s">
        <v>116</v>
      </c>
      <c r="V153" s="50" t="s">
        <v>60</v>
      </c>
      <c r="W153" s="51" t="str">
        <f t="shared" si="11"/>
        <v>Female Grade 8-6 Cadet - 12 to 14 yrs</v>
      </c>
    </row>
    <row r="154" spans="1:23" x14ac:dyDescent="0.2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 t="str">
        <f t="shared" si="10"/>
        <v>Female Grade 8-6 Cadet - 12 to 14 yrs U41kg</v>
      </c>
      <c r="S154" s="50" t="s">
        <v>78</v>
      </c>
      <c r="T154" s="50" t="s">
        <v>81</v>
      </c>
      <c r="U154" s="50" t="s">
        <v>116</v>
      </c>
      <c r="V154" s="50" t="s">
        <v>60</v>
      </c>
      <c r="W154" s="51" t="str">
        <f t="shared" si="11"/>
        <v>Female Grade 8-6 Cadet - 12 to 14 yrs</v>
      </c>
    </row>
    <row r="155" spans="1:23" x14ac:dyDescent="0.2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 t="str">
        <f t="shared" si="10"/>
        <v>Female Grade 8-6 Cadet - 12 to 14 yrs U44kg</v>
      </c>
      <c r="S155" s="50" t="s">
        <v>78</v>
      </c>
      <c r="T155" s="50" t="s">
        <v>89</v>
      </c>
      <c r="U155" s="50" t="s">
        <v>116</v>
      </c>
      <c r="V155" s="50" t="s">
        <v>60</v>
      </c>
      <c r="W155" s="51" t="str">
        <f t="shared" si="11"/>
        <v>Female Grade 8-6 Cadet - 12 to 14 yrs</v>
      </c>
    </row>
    <row r="156" spans="1:23" x14ac:dyDescent="0.2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 t="str">
        <f t="shared" si="10"/>
        <v>Female Grade 8-6 Cadet - 12 to 14 yrs U47kg</v>
      </c>
      <c r="S156" s="50" t="s">
        <v>78</v>
      </c>
      <c r="T156" s="50" t="s">
        <v>90</v>
      </c>
      <c r="U156" s="50" t="s">
        <v>116</v>
      </c>
      <c r="V156" s="50" t="s">
        <v>60</v>
      </c>
      <c r="W156" s="51" t="str">
        <f t="shared" si="11"/>
        <v>Female Grade 8-6 Cadet - 12 to 14 yrs</v>
      </c>
    </row>
    <row r="157" spans="1:23" x14ac:dyDescent="0.2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 t="str">
        <f t="shared" si="10"/>
        <v>Female Grade 8-6 Cadet - 12 to 14 yrs U51kg</v>
      </c>
      <c r="S157" s="50" t="s">
        <v>78</v>
      </c>
      <c r="T157" s="50" t="s">
        <v>91</v>
      </c>
      <c r="U157" s="50" t="s">
        <v>116</v>
      </c>
      <c r="V157" s="50" t="s">
        <v>60</v>
      </c>
      <c r="W157" s="51" t="str">
        <f t="shared" si="11"/>
        <v>Female Grade 8-6 Cadet - 12 to 14 yrs</v>
      </c>
    </row>
    <row r="158" spans="1:23" x14ac:dyDescent="0.2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 t="str">
        <f t="shared" si="10"/>
        <v>Female Grade 8-6 Cadet - 12 to 14 yrs U55kg</v>
      </c>
      <c r="S158" s="50" t="s">
        <v>78</v>
      </c>
      <c r="T158" s="50" t="s">
        <v>76</v>
      </c>
      <c r="U158" s="50" t="s">
        <v>116</v>
      </c>
      <c r="V158" s="50" t="s">
        <v>60</v>
      </c>
      <c r="W158" s="51" t="str">
        <f t="shared" si="11"/>
        <v>Female Grade 8-6 Cadet - 12 to 14 yrs</v>
      </c>
    </row>
    <row r="159" spans="1:23" x14ac:dyDescent="0.2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 t="str">
        <f t="shared" si="10"/>
        <v>Female Grade 8-6 Cadet - 12 to 14 yrs U59kg</v>
      </c>
      <c r="S159" s="50" t="s">
        <v>78</v>
      </c>
      <c r="T159" s="50" t="s">
        <v>95</v>
      </c>
      <c r="U159" s="50" t="s">
        <v>116</v>
      </c>
      <c r="V159" s="50" t="s">
        <v>60</v>
      </c>
      <c r="W159" s="51" t="str">
        <f t="shared" si="11"/>
        <v>Female Grade 8-6 Cadet - 12 to 14 yrs</v>
      </c>
    </row>
    <row r="160" spans="1:23" x14ac:dyDescent="0.2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 t="str">
        <f t="shared" si="10"/>
        <v>Female Grade 8-6 Cadet - 12 to 14 yrs O59 kg </v>
      </c>
      <c r="S160" s="50" t="s">
        <v>78</v>
      </c>
      <c r="T160" s="50" t="s">
        <v>92</v>
      </c>
      <c r="U160" s="50" t="s">
        <v>116</v>
      </c>
      <c r="V160" s="50" t="s">
        <v>60</v>
      </c>
      <c r="W160" s="51" t="str">
        <f t="shared" si="11"/>
        <v>Female Grade 8-6 Cadet - 12 to 14 yrs</v>
      </c>
    </row>
    <row r="161" spans="1:23" x14ac:dyDescent="0.2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 t="str">
        <f t="shared" si="10"/>
        <v>Male Grade 5-3 Cadet - 12 to 14 yrs U33kg</v>
      </c>
      <c r="S161" s="50" t="s">
        <v>78</v>
      </c>
      <c r="T161" s="50" t="s">
        <v>79</v>
      </c>
      <c r="U161" s="50" t="s">
        <v>19</v>
      </c>
      <c r="V161" s="50" t="s">
        <v>59</v>
      </c>
      <c r="W161" s="51" t="str">
        <f t="shared" si="11"/>
        <v>Male Grade 5-3 Cadet - 12 to 14 yrs</v>
      </c>
    </row>
    <row r="162" spans="1:23" x14ac:dyDescent="0.2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 t="str">
        <f t="shared" si="10"/>
        <v>Male Grade 5-3 Cadet - 12 to 14 yrs U37kg</v>
      </c>
      <c r="S162" s="50" t="s">
        <v>78</v>
      </c>
      <c r="T162" s="50" t="s">
        <v>80</v>
      </c>
      <c r="U162" s="50" t="s">
        <v>19</v>
      </c>
      <c r="V162" s="50" t="s">
        <v>59</v>
      </c>
      <c r="W162" s="51" t="str">
        <f t="shared" si="11"/>
        <v>Male Grade 5-3 Cadet - 12 to 14 yrs</v>
      </c>
    </row>
    <row r="163" spans="1:23" x14ac:dyDescent="0.2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 t="str">
        <f t="shared" si="10"/>
        <v>Male Grade 5-3 Cadet - 12 to 14 yrs U41kg</v>
      </c>
      <c r="S163" s="50" t="s">
        <v>78</v>
      </c>
      <c r="T163" s="50" t="s">
        <v>81</v>
      </c>
      <c r="U163" s="50" t="s">
        <v>19</v>
      </c>
      <c r="V163" s="50" t="s">
        <v>59</v>
      </c>
      <c r="W163" s="51" t="str">
        <f t="shared" si="11"/>
        <v>Male Grade 5-3 Cadet - 12 to 14 yrs</v>
      </c>
    </row>
    <row r="164" spans="1:23" x14ac:dyDescent="0.2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 t="str">
        <f t="shared" si="10"/>
        <v>Male Grade 5-3 Cadet - 12 to 14 yrs U45kg </v>
      </c>
      <c r="S164" s="50" t="s">
        <v>78</v>
      </c>
      <c r="T164" s="50" t="s">
        <v>72</v>
      </c>
      <c r="U164" s="50" t="s">
        <v>19</v>
      </c>
      <c r="V164" s="50" t="s">
        <v>59</v>
      </c>
      <c r="W164" s="51" t="str">
        <f t="shared" si="11"/>
        <v>Male Grade 5-3 Cadet - 12 to 14 yrs</v>
      </c>
    </row>
    <row r="165" spans="1:23" x14ac:dyDescent="0.2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 t="str">
        <f t="shared" si="10"/>
        <v>Male Grade 5-3 Cadet - 12 to 14 yrs U49kg</v>
      </c>
      <c r="S165" s="50" t="s">
        <v>78</v>
      </c>
      <c r="T165" s="50" t="s">
        <v>82</v>
      </c>
      <c r="U165" s="50" t="s">
        <v>19</v>
      </c>
      <c r="V165" s="50" t="s">
        <v>59</v>
      </c>
      <c r="W165" s="51" t="str">
        <f t="shared" si="11"/>
        <v>Male Grade 5-3 Cadet - 12 to 14 yrs</v>
      </c>
    </row>
    <row r="166" spans="1:23" x14ac:dyDescent="0.2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 t="str">
        <f t="shared" si="10"/>
        <v>Male Grade 5-3 Cadet - 12 to 14 yrs U53kg</v>
      </c>
      <c r="S166" s="50" t="s">
        <v>78</v>
      </c>
      <c r="T166" s="50" t="s">
        <v>83</v>
      </c>
      <c r="U166" s="50" t="s">
        <v>19</v>
      </c>
      <c r="V166" s="50" t="s">
        <v>59</v>
      </c>
      <c r="W166" s="51" t="str">
        <f t="shared" si="11"/>
        <v>Male Grade 5-3 Cadet - 12 to 14 yrs</v>
      </c>
    </row>
    <row r="167" spans="1:23" x14ac:dyDescent="0.2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 t="str">
        <f t="shared" si="10"/>
        <v>Male Grade 5-3 Cadet - 12 to 14 yrs U57kg</v>
      </c>
      <c r="S167" s="50" t="s">
        <v>78</v>
      </c>
      <c r="T167" s="50" t="s">
        <v>84</v>
      </c>
      <c r="U167" s="50" t="s">
        <v>19</v>
      </c>
      <c r="V167" s="50" t="s">
        <v>59</v>
      </c>
      <c r="W167" s="51" t="str">
        <f t="shared" si="11"/>
        <v>Male Grade 5-3 Cadet - 12 to 14 yrs</v>
      </c>
    </row>
    <row r="168" spans="1:23" x14ac:dyDescent="0.2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 t="str">
        <f t="shared" si="10"/>
        <v>Male Grade 5-3 Cadet - 12 to 14 yrs U61kg</v>
      </c>
      <c r="S168" s="50" t="s">
        <v>78</v>
      </c>
      <c r="T168" s="50" t="s">
        <v>85</v>
      </c>
      <c r="U168" s="50" t="s">
        <v>19</v>
      </c>
      <c r="V168" s="50" t="s">
        <v>59</v>
      </c>
      <c r="W168" s="51" t="str">
        <f t="shared" si="11"/>
        <v>Male Grade 5-3 Cadet - 12 to 14 yrs</v>
      </c>
    </row>
    <row r="169" spans="1:23" x14ac:dyDescent="0.2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 t="str">
        <f t="shared" si="10"/>
        <v>Male Grade 5-3 Cadet - 12 to 14 yrs U65kg</v>
      </c>
      <c r="S169" s="50" t="s">
        <v>78</v>
      </c>
      <c r="T169" s="50" t="s">
        <v>86</v>
      </c>
      <c r="U169" s="50" t="s">
        <v>19</v>
      </c>
      <c r="V169" s="50" t="s">
        <v>59</v>
      </c>
      <c r="W169" s="51" t="str">
        <f t="shared" si="11"/>
        <v>Male Grade 5-3 Cadet - 12 to 14 yrs</v>
      </c>
    </row>
    <row r="170" spans="1:23" x14ac:dyDescent="0.2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 t="str">
        <f t="shared" si="10"/>
        <v>Male Grade 5-3 Cadet - 12 to 14 yrs O65 kg </v>
      </c>
      <c r="S170" s="50" t="s">
        <v>78</v>
      </c>
      <c r="T170" s="50" t="s">
        <v>87</v>
      </c>
      <c r="U170" s="50" t="s">
        <v>19</v>
      </c>
      <c r="V170" s="50" t="s">
        <v>59</v>
      </c>
      <c r="W170" s="51" t="str">
        <f t="shared" si="11"/>
        <v>Male Grade 5-3 Cadet - 12 to 14 yrs</v>
      </c>
    </row>
    <row r="171" spans="1:23" x14ac:dyDescent="0.2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 t="str">
        <f t="shared" si="10"/>
        <v>Female Grade 5-3 Cadet - 12 to 14 yrs U29kg</v>
      </c>
      <c r="S171" s="50" t="s">
        <v>78</v>
      </c>
      <c r="T171" s="50" t="s">
        <v>88</v>
      </c>
      <c r="U171" s="50" t="s">
        <v>19</v>
      </c>
      <c r="V171" s="50" t="s">
        <v>60</v>
      </c>
      <c r="W171" s="51" t="str">
        <f t="shared" si="11"/>
        <v>Female Grade 5-3 Cadet - 12 to 14 yrs</v>
      </c>
    </row>
    <row r="172" spans="1:23" x14ac:dyDescent="0.2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 t="str">
        <f t="shared" si="10"/>
        <v>Female Grade 5-3 Cadet - 12 to 14 yrs U33kg</v>
      </c>
      <c r="S172" s="50" t="s">
        <v>78</v>
      </c>
      <c r="T172" s="50" t="s">
        <v>79</v>
      </c>
      <c r="U172" s="50" t="s">
        <v>19</v>
      </c>
      <c r="V172" s="50" t="s">
        <v>60</v>
      </c>
      <c r="W172" s="51" t="str">
        <f t="shared" si="11"/>
        <v>Female Grade 5-3 Cadet - 12 to 14 yrs</v>
      </c>
    </row>
    <row r="173" spans="1:23" x14ac:dyDescent="0.2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 t="str">
        <f t="shared" si="10"/>
        <v>Female Grade 5-3 Cadet - 12 to 14 yrs U37kg</v>
      </c>
      <c r="S173" s="50" t="s">
        <v>78</v>
      </c>
      <c r="T173" s="50" t="s">
        <v>80</v>
      </c>
      <c r="U173" s="50" t="s">
        <v>19</v>
      </c>
      <c r="V173" s="50" t="s">
        <v>60</v>
      </c>
      <c r="W173" s="51" t="str">
        <f t="shared" si="11"/>
        <v>Female Grade 5-3 Cadet - 12 to 14 yrs</v>
      </c>
    </row>
    <row r="174" spans="1:23" x14ac:dyDescent="0.2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 t="str">
        <f t="shared" si="10"/>
        <v>Female Grade 5-3 Cadet - 12 to 14 yrs U41kg</v>
      </c>
      <c r="S174" s="50" t="s">
        <v>78</v>
      </c>
      <c r="T174" s="50" t="s">
        <v>81</v>
      </c>
      <c r="U174" s="50" t="s">
        <v>19</v>
      </c>
      <c r="V174" s="50" t="s">
        <v>60</v>
      </c>
      <c r="W174" s="51" t="str">
        <f t="shared" si="11"/>
        <v>Female Grade 5-3 Cadet - 12 to 14 yrs</v>
      </c>
    </row>
    <row r="175" spans="1:23" x14ac:dyDescent="0.2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 t="str">
        <f t="shared" si="10"/>
        <v>Female Grade 5-3 Cadet - 12 to 14 yrs U44kg</v>
      </c>
      <c r="S175" s="50" t="s">
        <v>78</v>
      </c>
      <c r="T175" s="50" t="s">
        <v>89</v>
      </c>
      <c r="U175" s="50" t="s">
        <v>19</v>
      </c>
      <c r="V175" s="50" t="s">
        <v>60</v>
      </c>
      <c r="W175" s="51" t="str">
        <f t="shared" si="11"/>
        <v>Female Grade 5-3 Cadet - 12 to 14 yrs</v>
      </c>
    </row>
    <row r="176" spans="1:23" x14ac:dyDescent="0.2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 t="str">
        <f t="shared" si="10"/>
        <v>Female Grade 5-3 Cadet - 12 to 14 yrs U47kg</v>
      </c>
      <c r="S176" s="50" t="s">
        <v>78</v>
      </c>
      <c r="T176" s="50" t="s">
        <v>90</v>
      </c>
      <c r="U176" s="50" t="s">
        <v>19</v>
      </c>
      <c r="V176" s="50" t="s">
        <v>60</v>
      </c>
      <c r="W176" s="51" t="str">
        <f t="shared" si="11"/>
        <v>Female Grade 5-3 Cadet - 12 to 14 yrs</v>
      </c>
    </row>
    <row r="177" spans="1:23" x14ac:dyDescent="0.2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 t="str">
        <f t="shared" si="10"/>
        <v>Female Grade 5-3 Cadet - 12 to 14 yrs U51kg</v>
      </c>
      <c r="S177" s="50" t="s">
        <v>78</v>
      </c>
      <c r="T177" s="50" t="s">
        <v>91</v>
      </c>
      <c r="U177" s="50" t="s">
        <v>19</v>
      </c>
      <c r="V177" s="50" t="s">
        <v>60</v>
      </c>
      <c r="W177" s="51" t="str">
        <f t="shared" si="11"/>
        <v>Female Grade 5-3 Cadet - 12 to 14 yrs</v>
      </c>
    </row>
    <row r="178" spans="1:23" x14ac:dyDescent="0.2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 t="str">
        <f t="shared" si="10"/>
        <v>Female Grade 5-3 Cadet - 12 to 14 yrs U55kg</v>
      </c>
      <c r="S178" s="50" t="s">
        <v>78</v>
      </c>
      <c r="T178" s="50" t="s">
        <v>76</v>
      </c>
      <c r="U178" s="50" t="s">
        <v>19</v>
      </c>
      <c r="V178" s="50" t="s">
        <v>60</v>
      </c>
      <c r="W178" s="51" t="str">
        <f t="shared" si="11"/>
        <v>Female Grade 5-3 Cadet - 12 to 14 yrs</v>
      </c>
    </row>
    <row r="179" spans="1:23" x14ac:dyDescent="0.2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 t="str">
        <f t="shared" si="10"/>
        <v>Female Grade 5-3 Cadet - 12 to 14 yrs U59kg</v>
      </c>
      <c r="S179" s="50" t="s">
        <v>78</v>
      </c>
      <c r="T179" s="50" t="s">
        <v>95</v>
      </c>
      <c r="U179" s="50" t="s">
        <v>19</v>
      </c>
      <c r="V179" s="50" t="s">
        <v>60</v>
      </c>
      <c r="W179" s="51" t="str">
        <f t="shared" si="11"/>
        <v>Female Grade 5-3 Cadet - 12 to 14 yrs</v>
      </c>
    </row>
    <row r="180" spans="1:23" x14ac:dyDescent="0.2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 t="str">
        <f t="shared" si="10"/>
        <v>Female Grade 5-3 Cadet - 12 to 14 yrs O59 kg </v>
      </c>
      <c r="S180" s="50" t="s">
        <v>78</v>
      </c>
      <c r="T180" s="50" t="s">
        <v>92</v>
      </c>
      <c r="U180" s="50" t="s">
        <v>19</v>
      </c>
      <c r="V180" s="50" t="s">
        <v>60</v>
      </c>
      <c r="W180" s="51" t="str">
        <f t="shared" si="11"/>
        <v>Female Grade 5-3 Cadet - 12 to 14 yrs</v>
      </c>
    </row>
    <row r="181" spans="1:23" x14ac:dyDescent="0.2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 t="str">
        <f t="shared" si="10"/>
        <v>Male Grade 2-1 Cadet - 12 to 14 yrs U33kg</v>
      </c>
      <c r="S181" s="50" t="s">
        <v>78</v>
      </c>
      <c r="T181" s="50" t="s">
        <v>79</v>
      </c>
      <c r="U181" s="50" t="s">
        <v>117</v>
      </c>
      <c r="V181" s="50" t="s">
        <v>59</v>
      </c>
      <c r="W181" s="51" t="str">
        <f t="shared" si="11"/>
        <v>Male Grade 2-1 Cadet - 12 to 14 yrs</v>
      </c>
    </row>
    <row r="182" spans="1:23" x14ac:dyDescent="0.2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 t="str">
        <f t="shared" si="10"/>
        <v>Male Grade 2-1 Cadet - 12 to 14 yrs U37kg</v>
      </c>
      <c r="S182" s="50" t="s">
        <v>78</v>
      </c>
      <c r="T182" s="50" t="s">
        <v>80</v>
      </c>
      <c r="U182" s="50" t="s">
        <v>117</v>
      </c>
      <c r="V182" s="50" t="s">
        <v>59</v>
      </c>
      <c r="W182" s="51" t="str">
        <f t="shared" si="11"/>
        <v>Male Grade 2-1 Cadet - 12 to 14 yrs</v>
      </c>
    </row>
    <row r="183" spans="1:23" x14ac:dyDescent="0.2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 t="str">
        <f t="shared" si="10"/>
        <v>Male Grade 2-1 Cadet - 12 to 14 yrs U41kg</v>
      </c>
      <c r="S183" s="50" t="s">
        <v>78</v>
      </c>
      <c r="T183" s="50" t="s">
        <v>81</v>
      </c>
      <c r="U183" s="50" t="s">
        <v>117</v>
      </c>
      <c r="V183" s="50" t="s">
        <v>59</v>
      </c>
      <c r="W183" s="51" t="str">
        <f t="shared" si="11"/>
        <v>Male Grade 2-1 Cadet - 12 to 14 yrs</v>
      </c>
    </row>
    <row r="184" spans="1:23" x14ac:dyDescent="0.2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 t="str">
        <f t="shared" si="10"/>
        <v>Male Grade 2-1 Cadet - 12 to 14 yrs U45kg </v>
      </c>
      <c r="S184" s="50" t="s">
        <v>78</v>
      </c>
      <c r="T184" s="50" t="s">
        <v>72</v>
      </c>
      <c r="U184" s="50" t="s">
        <v>117</v>
      </c>
      <c r="V184" s="50" t="s">
        <v>59</v>
      </c>
      <c r="W184" s="51" t="str">
        <f t="shared" si="11"/>
        <v>Male Grade 2-1 Cadet - 12 to 14 yrs</v>
      </c>
    </row>
    <row r="185" spans="1:23" x14ac:dyDescent="0.2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 t="str">
        <f t="shared" si="10"/>
        <v>Male Grade 2-1 Cadet - 12 to 14 yrs U49kg</v>
      </c>
      <c r="S185" s="50" t="s">
        <v>78</v>
      </c>
      <c r="T185" s="50" t="s">
        <v>82</v>
      </c>
      <c r="U185" s="50" t="s">
        <v>117</v>
      </c>
      <c r="V185" s="50" t="s">
        <v>59</v>
      </c>
      <c r="W185" s="51" t="str">
        <f t="shared" si="11"/>
        <v>Male Grade 2-1 Cadet - 12 to 14 yrs</v>
      </c>
    </row>
    <row r="186" spans="1:23" x14ac:dyDescent="0.2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 t="str">
        <f t="shared" si="10"/>
        <v>Male Grade 2-1 Cadet - 12 to 14 yrs U53kg</v>
      </c>
      <c r="S186" s="50" t="s">
        <v>78</v>
      </c>
      <c r="T186" s="50" t="s">
        <v>83</v>
      </c>
      <c r="U186" s="50" t="s">
        <v>117</v>
      </c>
      <c r="V186" s="50" t="s">
        <v>59</v>
      </c>
      <c r="W186" s="51" t="str">
        <f t="shared" si="11"/>
        <v>Male Grade 2-1 Cadet - 12 to 14 yrs</v>
      </c>
    </row>
    <row r="187" spans="1:23" x14ac:dyDescent="0.2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 t="str">
        <f t="shared" si="10"/>
        <v>Male Grade 2-1 Cadet - 12 to 14 yrs U57kg</v>
      </c>
      <c r="S187" s="50" t="s">
        <v>78</v>
      </c>
      <c r="T187" s="50" t="s">
        <v>84</v>
      </c>
      <c r="U187" s="50" t="s">
        <v>117</v>
      </c>
      <c r="V187" s="50" t="s">
        <v>59</v>
      </c>
      <c r="W187" s="51" t="str">
        <f t="shared" si="11"/>
        <v>Male Grade 2-1 Cadet - 12 to 14 yrs</v>
      </c>
    </row>
    <row r="188" spans="1:23" x14ac:dyDescent="0.2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 t="str">
        <f t="shared" si="10"/>
        <v>Male Grade 2-1 Cadet - 12 to 14 yrs U61kg</v>
      </c>
      <c r="S188" s="50" t="s">
        <v>78</v>
      </c>
      <c r="T188" s="50" t="s">
        <v>85</v>
      </c>
      <c r="U188" s="50" t="s">
        <v>117</v>
      </c>
      <c r="V188" s="50" t="s">
        <v>59</v>
      </c>
      <c r="W188" s="51" t="str">
        <f t="shared" si="11"/>
        <v>Male Grade 2-1 Cadet - 12 to 14 yrs</v>
      </c>
    </row>
    <row r="189" spans="1:23" x14ac:dyDescent="0.2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 t="str">
        <f t="shared" si="10"/>
        <v>Male Grade 2-1 Cadet - 12 to 14 yrs U65kg</v>
      </c>
      <c r="S189" s="50" t="s">
        <v>78</v>
      </c>
      <c r="T189" s="50" t="s">
        <v>86</v>
      </c>
      <c r="U189" s="50" t="s">
        <v>117</v>
      </c>
      <c r="V189" s="50" t="s">
        <v>59</v>
      </c>
      <c r="W189" s="51" t="str">
        <f t="shared" si="11"/>
        <v>Male Grade 2-1 Cadet - 12 to 14 yrs</v>
      </c>
    </row>
    <row r="190" spans="1:23" x14ac:dyDescent="0.2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 t="str">
        <f t="shared" si="10"/>
        <v>Male Grade 2-1 Cadet - 12 to 14 yrs O65 kg </v>
      </c>
      <c r="S190" s="50" t="s">
        <v>78</v>
      </c>
      <c r="T190" s="50" t="s">
        <v>87</v>
      </c>
      <c r="U190" s="50" t="s">
        <v>117</v>
      </c>
      <c r="V190" s="50" t="s">
        <v>59</v>
      </c>
      <c r="W190" s="51" t="str">
        <f t="shared" si="11"/>
        <v>Male Grade 2-1 Cadet - 12 to 14 yrs</v>
      </c>
    </row>
    <row r="191" spans="1:23" x14ac:dyDescent="0.2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 t="str">
        <f t="shared" si="10"/>
        <v>Female Grade 2-1 Cadet - 12 to 14 yrs U29kg</v>
      </c>
      <c r="S191" s="50" t="s">
        <v>78</v>
      </c>
      <c r="T191" s="50" t="s">
        <v>88</v>
      </c>
      <c r="U191" s="50" t="s">
        <v>117</v>
      </c>
      <c r="V191" s="50" t="s">
        <v>60</v>
      </c>
      <c r="W191" s="51" t="str">
        <f t="shared" si="11"/>
        <v>Female Grade 2-1 Cadet - 12 to 14 yrs</v>
      </c>
    </row>
    <row r="192" spans="1:23" x14ac:dyDescent="0.2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 t="str">
        <f t="shared" si="10"/>
        <v>Female Grade 2-1 Cadet - 12 to 14 yrs U33kg</v>
      </c>
      <c r="S192" s="50" t="s">
        <v>78</v>
      </c>
      <c r="T192" s="50" t="s">
        <v>79</v>
      </c>
      <c r="U192" s="50" t="s">
        <v>117</v>
      </c>
      <c r="V192" s="50" t="s">
        <v>60</v>
      </c>
      <c r="W192" s="51" t="str">
        <f t="shared" si="11"/>
        <v>Female Grade 2-1 Cadet - 12 to 14 yrs</v>
      </c>
    </row>
    <row r="193" spans="1:23" x14ac:dyDescent="0.2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 t="str">
        <f t="shared" si="10"/>
        <v>Female Grade 2-1 Cadet - 12 to 14 yrs U37kg</v>
      </c>
      <c r="S193" s="50" t="s">
        <v>78</v>
      </c>
      <c r="T193" s="50" t="s">
        <v>80</v>
      </c>
      <c r="U193" s="50" t="s">
        <v>117</v>
      </c>
      <c r="V193" s="50" t="s">
        <v>60</v>
      </c>
      <c r="W193" s="51" t="str">
        <f t="shared" si="11"/>
        <v>Female Grade 2-1 Cadet - 12 to 14 yrs</v>
      </c>
    </row>
    <row r="194" spans="1:23" x14ac:dyDescent="0.2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 t="str">
        <f t="shared" si="10"/>
        <v>Female Grade 2-1 Cadet - 12 to 14 yrs U41kg</v>
      </c>
      <c r="S194" s="50" t="s">
        <v>78</v>
      </c>
      <c r="T194" s="50" t="s">
        <v>81</v>
      </c>
      <c r="U194" s="50" t="s">
        <v>117</v>
      </c>
      <c r="V194" s="50" t="s">
        <v>60</v>
      </c>
      <c r="W194" s="51" t="str">
        <f t="shared" si="11"/>
        <v>Female Grade 2-1 Cadet - 12 to 14 yrs</v>
      </c>
    </row>
    <row r="195" spans="1:23" x14ac:dyDescent="0.2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 t="str">
        <f t="shared" si="10"/>
        <v>Female Grade 2-1 Cadet - 12 to 14 yrs U44kg</v>
      </c>
      <c r="S195" s="50" t="s">
        <v>78</v>
      </c>
      <c r="T195" s="50" t="s">
        <v>89</v>
      </c>
      <c r="U195" s="50" t="s">
        <v>117</v>
      </c>
      <c r="V195" s="50" t="s">
        <v>60</v>
      </c>
      <c r="W195" s="51" t="str">
        <f t="shared" si="11"/>
        <v>Female Grade 2-1 Cadet - 12 to 14 yrs</v>
      </c>
    </row>
    <row r="196" spans="1:23" x14ac:dyDescent="0.2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 t="str">
        <f t="shared" si="10"/>
        <v>Female Grade 2-1 Cadet - 12 to 14 yrs U47kg</v>
      </c>
      <c r="S196" s="50" t="s">
        <v>78</v>
      </c>
      <c r="T196" s="50" t="s">
        <v>90</v>
      </c>
      <c r="U196" s="50" t="s">
        <v>117</v>
      </c>
      <c r="V196" s="50" t="s">
        <v>60</v>
      </c>
      <c r="W196" s="51" t="str">
        <f t="shared" si="11"/>
        <v>Female Grade 2-1 Cadet - 12 to 14 yrs</v>
      </c>
    </row>
    <row r="197" spans="1:23" x14ac:dyDescent="0.2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 t="str">
        <f t="shared" si="10"/>
        <v>Female Grade 2-1 Cadet - 12 to 14 yrs U51kg</v>
      </c>
      <c r="S197" s="50" t="s">
        <v>78</v>
      </c>
      <c r="T197" s="50" t="s">
        <v>91</v>
      </c>
      <c r="U197" s="50" t="s">
        <v>117</v>
      </c>
      <c r="V197" s="50" t="s">
        <v>60</v>
      </c>
      <c r="W197" s="51" t="str">
        <f t="shared" si="11"/>
        <v>Female Grade 2-1 Cadet - 12 to 14 yrs</v>
      </c>
    </row>
    <row r="198" spans="1:23" x14ac:dyDescent="0.2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 t="str">
        <f t="shared" si="10"/>
        <v>Female Grade 2-1 Cadet - 12 to 14 yrs U55kg</v>
      </c>
      <c r="S198" s="50" t="s">
        <v>78</v>
      </c>
      <c r="T198" s="50" t="s">
        <v>76</v>
      </c>
      <c r="U198" s="50" t="s">
        <v>117</v>
      </c>
      <c r="V198" s="50" t="s">
        <v>60</v>
      </c>
      <c r="W198" s="51" t="str">
        <f t="shared" si="11"/>
        <v>Female Grade 2-1 Cadet - 12 to 14 yrs</v>
      </c>
    </row>
    <row r="199" spans="1:23" x14ac:dyDescent="0.2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 t="str">
        <f t="shared" si="10"/>
        <v>Female Grade 2-1 Cadet - 12 to 14 yrs U59kg</v>
      </c>
      <c r="S199" s="50" t="s">
        <v>78</v>
      </c>
      <c r="T199" s="50" t="s">
        <v>95</v>
      </c>
      <c r="U199" s="50" t="s">
        <v>117</v>
      </c>
      <c r="V199" s="50" t="s">
        <v>60</v>
      </c>
      <c r="W199" s="51" t="str">
        <f t="shared" si="11"/>
        <v>Female Grade 2-1 Cadet - 12 to 14 yrs</v>
      </c>
    </row>
    <row r="200" spans="1:23" x14ac:dyDescent="0.2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 t="str">
        <f t="shared" si="10"/>
        <v>Female Grade 2-1 Cadet - 12 to 14 yrs O59 kg </v>
      </c>
      <c r="S200" s="50" t="s">
        <v>78</v>
      </c>
      <c r="T200" s="50" t="s">
        <v>92</v>
      </c>
      <c r="U200" s="50" t="s">
        <v>117</v>
      </c>
      <c r="V200" s="50" t="s">
        <v>60</v>
      </c>
      <c r="W200" s="51" t="str">
        <f t="shared" si="11"/>
        <v>Female Grade 2-1 Cadet - 12 to 14 yrs</v>
      </c>
    </row>
    <row r="201" spans="1:23" x14ac:dyDescent="0.2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 t="str">
        <f t="shared" si="10"/>
        <v>Male Black Belt Cadet - 12 to 14 yrs U33kg</v>
      </c>
      <c r="S201" s="50" t="s">
        <v>78</v>
      </c>
      <c r="T201" s="50" t="s">
        <v>79</v>
      </c>
      <c r="U201" s="50" t="s">
        <v>62</v>
      </c>
      <c r="V201" s="50" t="s">
        <v>59</v>
      </c>
      <c r="W201" s="51" t="str">
        <f t="shared" si="11"/>
        <v>Male Black Belt Cadet - 12 to 14 yrs</v>
      </c>
    </row>
    <row r="202" spans="1:23" x14ac:dyDescent="0.2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 t="str">
        <f t="shared" si="10"/>
        <v>Male Black Belt Cadet - 12 to 14 yrs U37kg</v>
      </c>
      <c r="S202" s="50" t="s">
        <v>78</v>
      </c>
      <c r="T202" s="50" t="s">
        <v>80</v>
      </c>
      <c r="U202" s="50" t="s">
        <v>62</v>
      </c>
      <c r="V202" s="50" t="s">
        <v>59</v>
      </c>
      <c r="W202" s="51" t="str">
        <f t="shared" si="11"/>
        <v>Male Black Belt Cadet - 12 to 14 yrs</v>
      </c>
    </row>
    <row r="203" spans="1:23" x14ac:dyDescent="0.2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 t="str">
        <f t="shared" si="10"/>
        <v>Male Black Belt Cadet - 12 to 14 yrs U41kg</v>
      </c>
      <c r="S203" s="50" t="s">
        <v>78</v>
      </c>
      <c r="T203" s="50" t="s">
        <v>81</v>
      </c>
      <c r="U203" s="50" t="s">
        <v>62</v>
      </c>
      <c r="V203" s="50" t="s">
        <v>59</v>
      </c>
      <c r="W203" s="51" t="str">
        <f t="shared" si="11"/>
        <v>Male Black Belt Cadet - 12 to 14 yrs</v>
      </c>
    </row>
    <row r="204" spans="1:23" x14ac:dyDescent="0.2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 t="str">
        <f t="shared" si="10"/>
        <v>Male Black Belt Cadet - 12 to 14 yrs U45kg </v>
      </c>
      <c r="S204" s="50" t="s">
        <v>78</v>
      </c>
      <c r="T204" s="50" t="s">
        <v>72</v>
      </c>
      <c r="U204" s="50" t="s">
        <v>62</v>
      </c>
      <c r="V204" s="50" t="s">
        <v>59</v>
      </c>
      <c r="W204" s="51" t="str">
        <f t="shared" si="11"/>
        <v>Male Black Belt Cadet - 12 to 14 yrs</v>
      </c>
    </row>
    <row r="205" spans="1:23" x14ac:dyDescent="0.2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 t="str">
        <f t="shared" si="10"/>
        <v>Male Black Belt Cadet - 12 to 14 yrs U49kg</v>
      </c>
      <c r="S205" s="50" t="s">
        <v>78</v>
      </c>
      <c r="T205" s="50" t="s">
        <v>82</v>
      </c>
      <c r="U205" s="50" t="s">
        <v>62</v>
      </c>
      <c r="V205" s="50" t="s">
        <v>59</v>
      </c>
      <c r="W205" s="51" t="str">
        <f t="shared" si="11"/>
        <v>Male Black Belt Cadet - 12 to 14 yrs</v>
      </c>
    </row>
    <row r="206" spans="1:23" x14ac:dyDescent="0.2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 t="str">
        <f t="shared" ref="R206:R269" si="12">CONCATENATE(V206," ",U206," ",S206," ",T206)</f>
        <v>Male Black Belt Cadet - 12 to 14 yrs U53kg</v>
      </c>
      <c r="S206" s="50" t="s">
        <v>78</v>
      </c>
      <c r="T206" s="50" t="s">
        <v>83</v>
      </c>
      <c r="U206" s="50" t="s">
        <v>62</v>
      </c>
      <c r="V206" s="50" t="s">
        <v>59</v>
      </c>
      <c r="W206" s="51" t="str">
        <f t="shared" ref="W206:W269" si="13">CONCATENATE(V206," ",U206," ",S206,)</f>
        <v>Male Black Belt Cadet - 12 to 14 yrs</v>
      </c>
    </row>
    <row r="207" spans="1:23" x14ac:dyDescent="0.2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 t="str">
        <f t="shared" si="12"/>
        <v>Male Black Belt Cadet - 12 to 14 yrs U57kg</v>
      </c>
      <c r="S207" s="50" t="s">
        <v>78</v>
      </c>
      <c r="T207" s="50" t="s">
        <v>84</v>
      </c>
      <c r="U207" s="50" t="s">
        <v>62</v>
      </c>
      <c r="V207" s="50" t="s">
        <v>59</v>
      </c>
      <c r="W207" s="51" t="str">
        <f t="shared" si="13"/>
        <v>Male Black Belt Cadet - 12 to 14 yrs</v>
      </c>
    </row>
    <row r="208" spans="1:23" x14ac:dyDescent="0.2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 t="str">
        <f t="shared" si="12"/>
        <v>Male Black Belt Cadet - 12 to 14 yrs U61kg</v>
      </c>
      <c r="S208" s="50" t="s">
        <v>78</v>
      </c>
      <c r="T208" s="50" t="s">
        <v>85</v>
      </c>
      <c r="U208" s="50" t="s">
        <v>62</v>
      </c>
      <c r="V208" s="50" t="s">
        <v>59</v>
      </c>
      <c r="W208" s="51" t="str">
        <f t="shared" si="13"/>
        <v>Male Black Belt Cadet - 12 to 14 yrs</v>
      </c>
    </row>
    <row r="209" spans="1:23" x14ac:dyDescent="0.2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 t="str">
        <f t="shared" si="12"/>
        <v>Male Black Belt Cadet - 12 to 14 yrs U65kg</v>
      </c>
      <c r="S209" s="50" t="s">
        <v>78</v>
      </c>
      <c r="T209" s="50" t="s">
        <v>86</v>
      </c>
      <c r="U209" s="50" t="s">
        <v>62</v>
      </c>
      <c r="V209" s="50" t="s">
        <v>59</v>
      </c>
      <c r="W209" s="51" t="str">
        <f t="shared" si="13"/>
        <v>Male Black Belt Cadet - 12 to 14 yrs</v>
      </c>
    </row>
    <row r="210" spans="1:23" x14ac:dyDescent="0.2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 t="str">
        <f t="shared" si="12"/>
        <v>Male Black Belt Cadet - 12 to 14 yrs O65 kg </v>
      </c>
      <c r="S210" s="50" t="s">
        <v>78</v>
      </c>
      <c r="T210" s="50" t="s">
        <v>87</v>
      </c>
      <c r="U210" s="50" t="s">
        <v>62</v>
      </c>
      <c r="V210" s="50" t="s">
        <v>59</v>
      </c>
      <c r="W210" s="51" t="str">
        <f t="shared" si="13"/>
        <v>Male Black Belt Cadet - 12 to 14 yrs</v>
      </c>
    </row>
    <row r="211" spans="1:23" x14ac:dyDescent="0.2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 t="str">
        <f t="shared" si="12"/>
        <v>Female Black Belt Cadet - 12 to 14 yrs U29kg</v>
      </c>
      <c r="S211" s="50" t="s">
        <v>78</v>
      </c>
      <c r="T211" s="50" t="s">
        <v>88</v>
      </c>
      <c r="U211" s="50" t="s">
        <v>62</v>
      </c>
      <c r="V211" s="50" t="s">
        <v>60</v>
      </c>
      <c r="W211" s="51" t="str">
        <f t="shared" si="13"/>
        <v>Female Black Belt Cadet - 12 to 14 yrs</v>
      </c>
    </row>
    <row r="212" spans="1:23" x14ac:dyDescent="0.2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 t="str">
        <f t="shared" si="12"/>
        <v>Female Black Belt Cadet - 12 to 14 yrs U33kg</v>
      </c>
      <c r="S212" s="50" t="s">
        <v>78</v>
      </c>
      <c r="T212" s="50" t="s">
        <v>79</v>
      </c>
      <c r="U212" s="50" t="s">
        <v>62</v>
      </c>
      <c r="V212" s="50" t="s">
        <v>60</v>
      </c>
      <c r="W212" s="51" t="str">
        <f t="shared" si="13"/>
        <v>Female Black Belt Cadet - 12 to 14 yrs</v>
      </c>
    </row>
    <row r="213" spans="1:23" x14ac:dyDescent="0.2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 t="str">
        <f t="shared" si="12"/>
        <v>Female Black Belt Cadet - 12 to 14 yrs U37kg</v>
      </c>
      <c r="S213" s="50" t="s">
        <v>78</v>
      </c>
      <c r="T213" s="50" t="s">
        <v>80</v>
      </c>
      <c r="U213" s="50" t="s">
        <v>62</v>
      </c>
      <c r="V213" s="50" t="s">
        <v>60</v>
      </c>
      <c r="W213" s="51" t="str">
        <f t="shared" si="13"/>
        <v>Female Black Belt Cadet - 12 to 14 yrs</v>
      </c>
    </row>
    <row r="214" spans="1:23" x14ac:dyDescent="0.2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 t="str">
        <f t="shared" si="12"/>
        <v>Female Black Belt Cadet - 12 to 14 yrs U41kg</v>
      </c>
      <c r="S214" s="50" t="s">
        <v>78</v>
      </c>
      <c r="T214" s="50" t="s">
        <v>81</v>
      </c>
      <c r="U214" s="50" t="s">
        <v>62</v>
      </c>
      <c r="V214" s="50" t="s">
        <v>60</v>
      </c>
      <c r="W214" s="51" t="str">
        <f t="shared" si="13"/>
        <v>Female Black Belt Cadet - 12 to 14 yrs</v>
      </c>
    </row>
    <row r="215" spans="1:23" x14ac:dyDescent="0.2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 t="str">
        <f t="shared" si="12"/>
        <v>Female Black Belt Cadet - 12 to 14 yrs U44kg</v>
      </c>
      <c r="S215" s="50" t="s">
        <v>78</v>
      </c>
      <c r="T215" s="50" t="s">
        <v>89</v>
      </c>
      <c r="U215" s="50" t="s">
        <v>62</v>
      </c>
      <c r="V215" s="50" t="s">
        <v>60</v>
      </c>
      <c r="W215" s="51" t="str">
        <f t="shared" si="13"/>
        <v>Female Black Belt Cadet - 12 to 14 yrs</v>
      </c>
    </row>
    <row r="216" spans="1:23" x14ac:dyDescent="0.2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 t="str">
        <f t="shared" si="12"/>
        <v>Female Black Belt Cadet - 12 to 14 yrs U47kg</v>
      </c>
      <c r="S216" s="50" t="s">
        <v>78</v>
      </c>
      <c r="T216" s="50" t="s">
        <v>90</v>
      </c>
      <c r="U216" s="50" t="s">
        <v>62</v>
      </c>
      <c r="V216" s="50" t="s">
        <v>60</v>
      </c>
      <c r="W216" s="51" t="str">
        <f t="shared" si="13"/>
        <v>Female Black Belt Cadet - 12 to 14 yrs</v>
      </c>
    </row>
    <row r="217" spans="1:23" x14ac:dyDescent="0.2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 t="str">
        <f t="shared" si="12"/>
        <v>Female Black Belt Cadet - 12 to 14 yrs U51kg</v>
      </c>
      <c r="S217" s="50" t="s">
        <v>78</v>
      </c>
      <c r="T217" s="50" t="s">
        <v>91</v>
      </c>
      <c r="U217" s="50" t="s">
        <v>62</v>
      </c>
      <c r="V217" s="50" t="s">
        <v>60</v>
      </c>
      <c r="W217" s="51" t="str">
        <f t="shared" si="13"/>
        <v>Female Black Belt Cadet - 12 to 14 yrs</v>
      </c>
    </row>
    <row r="218" spans="1:23" x14ac:dyDescent="0.2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 t="str">
        <f t="shared" si="12"/>
        <v>Female Black Belt Cadet - 12 to 14 yrs U55kg</v>
      </c>
      <c r="S218" s="50" t="s">
        <v>78</v>
      </c>
      <c r="T218" s="50" t="s">
        <v>76</v>
      </c>
      <c r="U218" s="50" t="s">
        <v>62</v>
      </c>
      <c r="V218" s="50" t="s">
        <v>60</v>
      </c>
      <c r="W218" s="51" t="str">
        <f t="shared" si="13"/>
        <v>Female Black Belt Cadet - 12 to 14 yrs</v>
      </c>
    </row>
    <row r="219" spans="1:23" x14ac:dyDescent="0.2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 t="str">
        <f t="shared" si="12"/>
        <v>Female Black Belt Cadet - 12 to 14 yrs U59kg</v>
      </c>
      <c r="S219" s="50" t="s">
        <v>78</v>
      </c>
      <c r="T219" s="50" t="s">
        <v>95</v>
      </c>
      <c r="U219" s="50" t="s">
        <v>62</v>
      </c>
      <c r="V219" s="50" t="s">
        <v>60</v>
      </c>
      <c r="W219" s="51" t="str">
        <f t="shared" si="13"/>
        <v>Female Black Belt Cadet - 12 to 14 yrs</v>
      </c>
    </row>
    <row r="220" spans="1:23" x14ac:dyDescent="0.2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 t="str">
        <f t="shared" si="12"/>
        <v>Female Black Belt Cadet - 12 to 14 yrs O59 kg </v>
      </c>
      <c r="S220" s="50" t="s">
        <v>78</v>
      </c>
      <c r="T220" s="50" t="s">
        <v>92</v>
      </c>
      <c r="U220" s="50" t="s">
        <v>62</v>
      </c>
      <c r="V220" s="50" t="s">
        <v>60</v>
      </c>
      <c r="W220" s="51" t="str">
        <f t="shared" si="13"/>
        <v>Female Black Belt Cadet - 12 to 14 yrs</v>
      </c>
    </row>
    <row r="221" spans="1:23" x14ac:dyDescent="0.2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 t="str">
        <f t="shared" si="12"/>
        <v>Male Grade 8-6 Junior - 15 to 17 yrs U45kg </v>
      </c>
      <c r="S221" s="50" t="s">
        <v>93</v>
      </c>
      <c r="T221" s="50" t="s">
        <v>72</v>
      </c>
      <c r="U221" s="50" t="s">
        <v>116</v>
      </c>
      <c r="V221" s="50" t="s">
        <v>59</v>
      </c>
      <c r="W221" s="51" t="str">
        <f t="shared" si="13"/>
        <v>Male Grade 8-6 Junior - 15 to 17 yrs</v>
      </c>
    </row>
    <row r="222" spans="1:23" x14ac:dyDescent="0.2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 t="str">
        <f t="shared" si="12"/>
        <v>Male Grade 8-6 Junior - 15 to 17 yrs U48kg</v>
      </c>
      <c r="S222" s="50" t="s">
        <v>93</v>
      </c>
      <c r="T222" s="50" t="s">
        <v>94</v>
      </c>
      <c r="U222" s="50" t="s">
        <v>116</v>
      </c>
      <c r="V222" s="50" t="s">
        <v>59</v>
      </c>
      <c r="W222" s="51" t="str">
        <f t="shared" si="13"/>
        <v>Male Grade 8-6 Junior - 15 to 17 yrs</v>
      </c>
    </row>
    <row r="223" spans="1:23" x14ac:dyDescent="0.2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 t="str">
        <f t="shared" si="12"/>
        <v>Male Grade 8-6 Junior - 15 to 17 yrs U51kg</v>
      </c>
      <c r="S223" s="50" t="s">
        <v>93</v>
      </c>
      <c r="T223" s="50" t="s">
        <v>91</v>
      </c>
      <c r="U223" s="50" t="s">
        <v>116</v>
      </c>
      <c r="V223" s="50" t="s">
        <v>59</v>
      </c>
      <c r="W223" s="51" t="str">
        <f t="shared" si="13"/>
        <v>Male Grade 8-6 Junior - 15 to 17 yrs</v>
      </c>
    </row>
    <row r="224" spans="1:23" x14ac:dyDescent="0.2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 t="str">
        <f t="shared" si="12"/>
        <v>Male Grade 8-6 Junior - 15 to 17 yrs U55kg</v>
      </c>
      <c r="S224" s="50" t="s">
        <v>93</v>
      </c>
      <c r="T224" s="50" t="s">
        <v>76</v>
      </c>
      <c r="U224" s="50" t="s">
        <v>116</v>
      </c>
      <c r="V224" s="50" t="s">
        <v>59</v>
      </c>
      <c r="W224" s="51" t="str">
        <f t="shared" si="13"/>
        <v>Male Grade 8-6 Junior - 15 to 17 yrs</v>
      </c>
    </row>
    <row r="225" spans="1:23" x14ac:dyDescent="0.2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 t="str">
        <f t="shared" si="12"/>
        <v>Male Grade 8-6 Junior - 15 to 17 yrs U59kg</v>
      </c>
      <c r="S225" s="50" t="s">
        <v>93</v>
      </c>
      <c r="T225" s="50" t="s">
        <v>95</v>
      </c>
      <c r="U225" s="50" t="s">
        <v>116</v>
      </c>
      <c r="V225" s="50" t="s">
        <v>59</v>
      </c>
      <c r="W225" s="51" t="str">
        <f t="shared" si="13"/>
        <v>Male Grade 8-6 Junior - 15 to 17 yrs</v>
      </c>
    </row>
    <row r="226" spans="1:23" x14ac:dyDescent="0.2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 t="str">
        <f t="shared" si="12"/>
        <v>Male Grade 8-6 Junior - 15 to 17 yrs U63kg</v>
      </c>
      <c r="S226" s="50" t="s">
        <v>93</v>
      </c>
      <c r="T226" s="50" t="s">
        <v>96</v>
      </c>
      <c r="U226" s="50" t="s">
        <v>116</v>
      </c>
      <c r="V226" s="50" t="s">
        <v>59</v>
      </c>
      <c r="W226" s="51" t="str">
        <f t="shared" si="13"/>
        <v>Male Grade 8-6 Junior - 15 to 17 yrs</v>
      </c>
    </row>
    <row r="227" spans="1:23" x14ac:dyDescent="0.2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 t="str">
        <f t="shared" si="12"/>
        <v>Male Grade 8-6 Junior - 15 to 17 yrs U68kg</v>
      </c>
      <c r="S227" s="50" t="s">
        <v>93</v>
      </c>
      <c r="T227" s="50" t="s">
        <v>97</v>
      </c>
      <c r="U227" s="50" t="s">
        <v>116</v>
      </c>
      <c r="V227" s="50" t="s">
        <v>59</v>
      </c>
      <c r="W227" s="51" t="str">
        <f t="shared" si="13"/>
        <v>Male Grade 8-6 Junior - 15 to 17 yrs</v>
      </c>
    </row>
    <row r="228" spans="1:23" x14ac:dyDescent="0.2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 t="str">
        <f t="shared" si="12"/>
        <v>Male Grade 8-6 Junior - 15 to 17 yrs U73kg</v>
      </c>
      <c r="S228" s="50" t="s">
        <v>93</v>
      </c>
      <c r="T228" s="50" t="s">
        <v>98</v>
      </c>
      <c r="U228" s="50" t="s">
        <v>116</v>
      </c>
      <c r="V228" s="50" t="s">
        <v>59</v>
      </c>
      <c r="W228" s="51" t="str">
        <f t="shared" si="13"/>
        <v>Male Grade 8-6 Junior - 15 to 17 yrs</v>
      </c>
    </row>
    <row r="229" spans="1:23" x14ac:dyDescent="0.2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 t="str">
        <f t="shared" si="12"/>
        <v>Male Grade 8-6 Junior - 15 to 17 yrs U78kg</v>
      </c>
      <c r="S229" s="50" t="s">
        <v>93</v>
      </c>
      <c r="T229" s="50" t="s">
        <v>99</v>
      </c>
      <c r="U229" s="50" t="s">
        <v>116</v>
      </c>
      <c r="V229" s="50" t="s">
        <v>59</v>
      </c>
      <c r="W229" s="51" t="str">
        <f t="shared" si="13"/>
        <v>Male Grade 8-6 Junior - 15 to 17 yrs</v>
      </c>
    </row>
    <row r="230" spans="1:23" x14ac:dyDescent="0.2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 t="str">
        <f t="shared" si="12"/>
        <v>Male Grade 8-6 Junior - 15 to 17 yrs O78 kg </v>
      </c>
      <c r="S230" s="50" t="s">
        <v>93</v>
      </c>
      <c r="T230" s="50" t="s">
        <v>100</v>
      </c>
      <c r="U230" s="50" t="s">
        <v>116</v>
      </c>
      <c r="V230" s="50" t="s">
        <v>59</v>
      </c>
      <c r="W230" s="51" t="str">
        <f t="shared" si="13"/>
        <v>Male Grade 8-6 Junior - 15 to 17 yrs</v>
      </c>
    </row>
    <row r="231" spans="1:23" x14ac:dyDescent="0.2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 t="str">
        <f t="shared" si="12"/>
        <v>Female Grade 8-6 Junior - 15 to 17 yrs U42kg</v>
      </c>
      <c r="S231" s="50" t="s">
        <v>93</v>
      </c>
      <c r="T231" s="50" t="s">
        <v>101</v>
      </c>
      <c r="U231" s="50" t="s">
        <v>116</v>
      </c>
      <c r="V231" s="50" t="s">
        <v>60</v>
      </c>
      <c r="W231" s="51" t="str">
        <f t="shared" si="13"/>
        <v>Female Grade 8-6 Junior - 15 to 17 yrs</v>
      </c>
    </row>
    <row r="232" spans="1:23" x14ac:dyDescent="0.2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 t="str">
        <f t="shared" si="12"/>
        <v>Female Grade 8-6 Junior - 15 to 17 yrs U44kg</v>
      </c>
      <c r="S232" s="50" t="s">
        <v>93</v>
      </c>
      <c r="T232" s="50" t="s">
        <v>89</v>
      </c>
      <c r="U232" s="50" t="s">
        <v>116</v>
      </c>
      <c r="V232" s="50" t="s">
        <v>60</v>
      </c>
      <c r="W232" s="51" t="str">
        <f t="shared" si="13"/>
        <v>Female Grade 8-6 Junior - 15 to 17 yrs</v>
      </c>
    </row>
    <row r="233" spans="1:23" x14ac:dyDescent="0.2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 t="str">
        <f t="shared" si="12"/>
        <v>Female Grade 8-6 Junior - 15 to 17 yrs U46kg</v>
      </c>
      <c r="S233" s="50" t="s">
        <v>93</v>
      </c>
      <c r="T233" s="50" t="s">
        <v>102</v>
      </c>
      <c r="U233" s="50" t="s">
        <v>116</v>
      </c>
      <c r="V233" s="50" t="s">
        <v>60</v>
      </c>
      <c r="W233" s="51" t="str">
        <f t="shared" si="13"/>
        <v>Female Grade 8-6 Junior - 15 to 17 yrs</v>
      </c>
    </row>
    <row r="234" spans="1:23" x14ac:dyDescent="0.2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 t="str">
        <f t="shared" si="12"/>
        <v>Female Grade 8-6 Junior - 15 to 17 yrs U49kg</v>
      </c>
      <c r="S234" s="50" t="s">
        <v>93</v>
      </c>
      <c r="T234" s="50" t="s">
        <v>82</v>
      </c>
      <c r="U234" s="50" t="s">
        <v>116</v>
      </c>
      <c r="V234" s="50" t="s">
        <v>60</v>
      </c>
      <c r="W234" s="51" t="str">
        <f t="shared" si="13"/>
        <v>Female Grade 8-6 Junior - 15 to 17 yrs</v>
      </c>
    </row>
    <row r="235" spans="1:23" x14ac:dyDescent="0.2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 t="str">
        <f t="shared" si="12"/>
        <v>Female Grade 8-6 Junior - 15 to 17 yrs U52kg</v>
      </c>
      <c r="S235" s="50" t="s">
        <v>93</v>
      </c>
      <c r="T235" s="50" t="s">
        <v>103</v>
      </c>
      <c r="U235" s="50" t="s">
        <v>116</v>
      </c>
      <c r="V235" s="50" t="s">
        <v>60</v>
      </c>
      <c r="W235" s="51" t="str">
        <f t="shared" si="13"/>
        <v>Female Grade 8-6 Junior - 15 to 17 yrs</v>
      </c>
    </row>
    <row r="236" spans="1:23" x14ac:dyDescent="0.2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 t="str">
        <f t="shared" si="12"/>
        <v>Female Grade 8-6 Junior - 15 to 17 yrs U55kg</v>
      </c>
      <c r="S236" s="50" t="s">
        <v>93</v>
      </c>
      <c r="T236" s="50" t="s">
        <v>76</v>
      </c>
      <c r="U236" s="50" t="s">
        <v>116</v>
      </c>
      <c r="V236" s="50" t="s">
        <v>60</v>
      </c>
      <c r="W236" s="51" t="str">
        <f t="shared" si="13"/>
        <v>Female Grade 8-6 Junior - 15 to 17 yrs</v>
      </c>
    </row>
    <row r="237" spans="1:23" x14ac:dyDescent="0.2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 t="str">
        <f t="shared" si="12"/>
        <v>Female Grade 8-6 Junior - 15 to 17 yrs U59kg</v>
      </c>
      <c r="S237" s="50" t="s">
        <v>93</v>
      </c>
      <c r="T237" s="50" t="s">
        <v>95</v>
      </c>
      <c r="U237" s="50" t="s">
        <v>116</v>
      </c>
      <c r="V237" s="50" t="s">
        <v>60</v>
      </c>
      <c r="W237" s="51" t="str">
        <f t="shared" si="13"/>
        <v>Female Grade 8-6 Junior - 15 to 17 yrs</v>
      </c>
    </row>
    <row r="238" spans="1:23" x14ac:dyDescent="0.2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 t="str">
        <f t="shared" si="12"/>
        <v>Female Grade 8-6 Junior - 15 to 17 yrs U63kg</v>
      </c>
      <c r="S238" s="50" t="s">
        <v>93</v>
      </c>
      <c r="T238" s="50" t="s">
        <v>96</v>
      </c>
      <c r="U238" s="50" t="s">
        <v>116</v>
      </c>
      <c r="V238" s="50" t="s">
        <v>60</v>
      </c>
      <c r="W238" s="51" t="str">
        <f t="shared" si="13"/>
        <v>Female Grade 8-6 Junior - 15 to 17 yrs</v>
      </c>
    </row>
    <row r="239" spans="1:23" x14ac:dyDescent="0.2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 t="str">
        <f t="shared" si="12"/>
        <v>Female Grade 8-6 Junior - 15 to 17 yrs U68kg</v>
      </c>
      <c r="S239" s="50" t="s">
        <v>93</v>
      </c>
      <c r="T239" s="50" t="s">
        <v>97</v>
      </c>
      <c r="U239" s="50" t="s">
        <v>116</v>
      </c>
      <c r="V239" s="50" t="s">
        <v>60</v>
      </c>
      <c r="W239" s="51" t="str">
        <f t="shared" si="13"/>
        <v>Female Grade 8-6 Junior - 15 to 17 yrs</v>
      </c>
    </row>
    <row r="240" spans="1:23" x14ac:dyDescent="0.2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 t="str">
        <f t="shared" si="12"/>
        <v>Female Grade 8-6 Junior - 15 to 17 yrs O68 kg </v>
      </c>
      <c r="S240" s="50" t="s">
        <v>93</v>
      </c>
      <c r="T240" s="50" t="s">
        <v>104</v>
      </c>
      <c r="U240" s="50" t="s">
        <v>116</v>
      </c>
      <c r="V240" s="50" t="s">
        <v>60</v>
      </c>
      <c r="W240" s="51" t="str">
        <f t="shared" si="13"/>
        <v>Female Grade 8-6 Junior - 15 to 17 yrs</v>
      </c>
    </row>
    <row r="241" spans="1:23" x14ac:dyDescent="0.2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 t="str">
        <f t="shared" si="12"/>
        <v>Male Grade 5-3 Junior - 15 to 17 yrs U45kg </v>
      </c>
      <c r="S241" s="50" t="s">
        <v>93</v>
      </c>
      <c r="T241" s="50" t="s">
        <v>72</v>
      </c>
      <c r="U241" s="50" t="s">
        <v>19</v>
      </c>
      <c r="V241" s="50" t="s">
        <v>59</v>
      </c>
      <c r="W241" s="51" t="str">
        <f t="shared" si="13"/>
        <v>Male Grade 5-3 Junior - 15 to 17 yrs</v>
      </c>
    </row>
    <row r="242" spans="1:23" x14ac:dyDescent="0.2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 t="str">
        <f t="shared" si="12"/>
        <v>Male Grade 5-3 Junior - 15 to 17 yrs U48kg</v>
      </c>
      <c r="S242" s="50" t="s">
        <v>93</v>
      </c>
      <c r="T242" s="50" t="s">
        <v>94</v>
      </c>
      <c r="U242" s="50" t="s">
        <v>19</v>
      </c>
      <c r="V242" s="50" t="s">
        <v>59</v>
      </c>
      <c r="W242" s="51" t="str">
        <f t="shared" si="13"/>
        <v>Male Grade 5-3 Junior - 15 to 17 yrs</v>
      </c>
    </row>
    <row r="243" spans="1:23" x14ac:dyDescent="0.2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 t="str">
        <f t="shared" si="12"/>
        <v>Male Grade 5-3 Junior - 15 to 17 yrs U51kg</v>
      </c>
      <c r="S243" s="50" t="s">
        <v>93</v>
      </c>
      <c r="T243" s="50" t="s">
        <v>91</v>
      </c>
      <c r="U243" s="50" t="s">
        <v>19</v>
      </c>
      <c r="V243" s="50" t="s">
        <v>59</v>
      </c>
      <c r="W243" s="51" t="str">
        <f t="shared" si="13"/>
        <v>Male Grade 5-3 Junior - 15 to 17 yrs</v>
      </c>
    </row>
    <row r="244" spans="1:23" x14ac:dyDescent="0.2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 t="str">
        <f t="shared" si="12"/>
        <v>Male Grade 5-3 Junior - 15 to 17 yrs U55kg</v>
      </c>
      <c r="S244" s="50" t="s">
        <v>93</v>
      </c>
      <c r="T244" s="50" t="s">
        <v>76</v>
      </c>
      <c r="U244" s="50" t="s">
        <v>19</v>
      </c>
      <c r="V244" s="50" t="s">
        <v>59</v>
      </c>
      <c r="W244" s="51" t="str">
        <f t="shared" si="13"/>
        <v>Male Grade 5-3 Junior - 15 to 17 yrs</v>
      </c>
    </row>
    <row r="245" spans="1:23" x14ac:dyDescent="0.2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 t="str">
        <f t="shared" si="12"/>
        <v>Male Grade 5-3 Junior - 15 to 17 yrs U59kg</v>
      </c>
      <c r="S245" s="50" t="s">
        <v>93</v>
      </c>
      <c r="T245" s="50" t="s">
        <v>95</v>
      </c>
      <c r="U245" s="50" t="s">
        <v>19</v>
      </c>
      <c r="V245" s="50" t="s">
        <v>59</v>
      </c>
      <c r="W245" s="51" t="str">
        <f t="shared" si="13"/>
        <v>Male Grade 5-3 Junior - 15 to 17 yrs</v>
      </c>
    </row>
    <row r="246" spans="1:23" x14ac:dyDescent="0.2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 t="str">
        <f t="shared" si="12"/>
        <v>Male Grade 5-3 Junior - 15 to 17 yrs U63kg</v>
      </c>
      <c r="S246" s="50" t="s">
        <v>93</v>
      </c>
      <c r="T246" s="50" t="s">
        <v>96</v>
      </c>
      <c r="U246" s="50" t="s">
        <v>19</v>
      </c>
      <c r="V246" s="50" t="s">
        <v>59</v>
      </c>
      <c r="W246" s="51" t="str">
        <f t="shared" si="13"/>
        <v>Male Grade 5-3 Junior - 15 to 17 yrs</v>
      </c>
    </row>
    <row r="247" spans="1:23" x14ac:dyDescent="0.2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 t="str">
        <f t="shared" si="12"/>
        <v>Male Grade 5-3 Junior - 15 to 17 yrs U68kg</v>
      </c>
      <c r="S247" s="50" t="s">
        <v>93</v>
      </c>
      <c r="T247" s="50" t="s">
        <v>97</v>
      </c>
      <c r="U247" s="50" t="s">
        <v>19</v>
      </c>
      <c r="V247" s="50" t="s">
        <v>59</v>
      </c>
      <c r="W247" s="51" t="str">
        <f t="shared" si="13"/>
        <v>Male Grade 5-3 Junior - 15 to 17 yrs</v>
      </c>
    </row>
    <row r="248" spans="1:23" x14ac:dyDescent="0.2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 t="str">
        <f t="shared" si="12"/>
        <v>Male Grade 5-3 Junior - 15 to 17 yrs U73kg</v>
      </c>
      <c r="S248" s="50" t="s">
        <v>93</v>
      </c>
      <c r="T248" s="50" t="s">
        <v>98</v>
      </c>
      <c r="U248" s="50" t="s">
        <v>19</v>
      </c>
      <c r="V248" s="50" t="s">
        <v>59</v>
      </c>
      <c r="W248" s="51" t="str">
        <f t="shared" si="13"/>
        <v>Male Grade 5-3 Junior - 15 to 17 yrs</v>
      </c>
    </row>
    <row r="249" spans="1:23" x14ac:dyDescent="0.2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 t="str">
        <f t="shared" si="12"/>
        <v>Male Grade 5-3 Junior - 15 to 17 yrs U78kg</v>
      </c>
      <c r="S249" s="50" t="s">
        <v>93</v>
      </c>
      <c r="T249" s="50" t="s">
        <v>99</v>
      </c>
      <c r="U249" s="50" t="s">
        <v>19</v>
      </c>
      <c r="V249" s="50" t="s">
        <v>59</v>
      </c>
      <c r="W249" s="51" t="str">
        <f t="shared" si="13"/>
        <v>Male Grade 5-3 Junior - 15 to 17 yrs</v>
      </c>
    </row>
    <row r="250" spans="1:23" x14ac:dyDescent="0.2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 t="str">
        <f t="shared" si="12"/>
        <v>Male Grade 5-3 Junior - 15 to 17 yrs O78 kg </v>
      </c>
      <c r="S250" s="50" t="s">
        <v>93</v>
      </c>
      <c r="T250" s="50" t="s">
        <v>100</v>
      </c>
      <c r="U250" s="50" t="s">
        <v>19</v>
      </c>
      <c r="V250" s="50" t="s">
        <v>59</v>
      </c>
      <c r="W250" s="51" t="str">
        <f t="shared" si="13"/>
        <v>Male Grade 5-3 Junior - 15 to 17 yrs</v>
      </c>
    </row>
    <row r="251" spans="1:23" x14ac:dyDescent="0.2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 t="str">
        <f t="shared" si="12"/>
        <v>Female Grade 5-3 Junior - 15 to 17 yrs U42kg</v>
      </c>
      <c r="S251" s="50" t="s">
        <v>93</v>
      </c>
      <c r="T251" s="50" t="s">
        <v>101</v>
      </c>
      <c r="U251" s="50" t="s">
        <v>19</v>
      </c>
      <c r="V251" s="50" t="s">
        <v>60</v>
      </c>
      <c r="W251" s="51" t="str">
        <f t="shared" si="13"/>
        <v>Female Grade 5-3 Junior - 15 to 17 yrs</v>
      </c>
    </row>
    <row r="252" spans="1:23" x14ac:dyDescent="0.2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 t="str">
        <f t="shared" si="12"/>
        <v>Female Grade 5-3 Junior - 15 to 17 yrs U44kg</v>
      </c>
      <c r="S252" s="50" t="s">
        <v>93</v>
      </c>
      <c r="T252" s="50" t="s">
        <v>89</v>
      </c>
      <c r="U252" s="50" t="s">
        <v>19</v>
      </c>
      <c r="V252" s="50" t="s">
        <v>60</v>
      </c>
      <c r="W252" s="51" t="str">
        <f t="shared" si="13"/>
        <v>Female Grade 5-3 Junior - 15 to 17 yrs</v>
      </c>
    </row>
    <row r="253" spans="1:23" x14ac:dyDescent="0.2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 t="str">
        <f t="shared" si="12"/>
        <v>Female Grade 5-3 Junior - 15 to 17 yrs U46kg</v>
      </c>
      <c r="S253" s="50" t="s">
        <v>93</v>
      </c>
      <c r="T253" s="50" t="s">
        <v>102</v>
      </c>
      <c r="U253" s="50" t="s">
        <v>19</v>
      </c>
      <c r="V253" s="50" t="s">
        <v>60</v>
      </c>
      <c r="W253" s="51" t="str">
        <f t="shared" si="13"/>
        <v>Female Grade 5-3 Junior - 15 to 17 yrs</v>
      </c>
    </row>
    <row r="254" spans="1:23" x14ac:dyDescent="0.2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 t="str">
        <f t="shared" si="12"/>
        <v>Female Grade 5-3 Junior - 15 to 17 yrs U49kg</v>
      </c>
      <c r="S254" s="50" t="s">
        <v>93</v>
      </c>
      <c r="T254" s="50" t="s">
        <v>82</v>
      </c>
      <c r="U254" s="50" t="s">
        <v>19</v>
      </c>
      <c r="V254" s="50" t="s">
        <v>60</v>
      </c>
      <c r="W254" s="51" t="str">
        <f t="shared" si="13"/>
        <v>Female Grade 5-3 Junior - 15 to 17 yrs</v>
      </c>
    </row>
    <row r="255" spans="1:23" x14ac:dyDescent="0.2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 t="str">
        <f t="shared" si="12"/>
        <v>Female Grade 5-3 Junior - 15 to 17 yrs U52kg</v>
      </c>
      <c r="S255" s="50" t="s">
        <v>93</v>
      </c>
      <c r="T255" s="50" t="s">
        <v>103</v>
      </c>
      <c r="U255" s="50" t="s">
        <v>19</v>
      </c>
      <c r="V255" s="50" t="s">
        <v>60</v>
      </c>
      <c r="W255" s="51" t="str">
        <f t="shared" si="13"/>
        <v>Female Grade 5-3 Junior - 15 to 17 yrs</v>
      </c>
    </row>
    <row r="256" spans="1:23" x14ac:dyDescent="0.2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 t="str">
        <f t="shared" si="12"/>
        <v>Female Grade 5-3 Junior - 15 to 17 yrs U55kg</v>
      </c>
      <c r="S256" s="50" t="s">
        <v>93</v>
      </c>
      <c r="T256" s="50" t="s">
        <v>76</v>
      </c>
      <c r="U256" s="50" t="s">
        <v>19</v>
      </c>
      <c r="V256" s="50" t="s">
        <v>60</v>
      </c>
      <c r="W256" s="51" t="str">
        <f t="shared" si="13"/>
        <v>Female Grade 5-3 Junior - 15 to 17 yrs</v>
      </c>
    </row>
    <row r="257" spans="1:23" x14ac:dyDescent="0.2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 t="str">
        <f t="shared" si="12"/>
        <v>Female Grade 5-3 Junior - 15 to 17 yrs U59kg</v>
      </c>
      <c r="S257" s="50" t="s">
        <v>93</v>
      </c>
      <c r="T257" s="50" t="s">
        <v>95</v>
      </c>
      <c r="U257" s="50" t="s">
        <v>19</v>
      </c>
      <c r="V257" s="50" t="s">
        <v>60</v>
      </c>
      <c r="W257" s="51" t="str">
        <f t="shared" si="13"/>
        <v>Female Grade 5-3 Junior - 15 to 17 yrs</v>
      </c>
    </row>
    <row r="258" spans="1:23" x14ac:dyDescent="0.2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 t="str">
        <f t="shared" si="12"/>
        <v>Female Grade 5-3 Junior - 15 to 17 yrs U63kg</v>
      </c>
      <c r="S258" s="50" t="s">
        <v>93</v>
      </c>
      <c r="T258" s="50" t="s">
        <v>96</v>
      </c>
      <c r="U258" s="50" t="s">
        <v>19</v>
      </c>
      <c r="V258" s="50" t="s">
        <v>60</v>
      </c>
      <c r="W258" s="51" t="str">
        <f t="shared" si="13"/>
        <v>Female Grade 5-3 Junior - 15 to 17 yrs</v>
      </c>
    </row>
    <row r="259" spans="1:23" x14ac:dyDescent="0.2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 t="str">
        <f t="shared" si="12"/>
        <v>Female Grade 5-3 Junior - 15 to 17 yrs U68kg</v>
      </c>
      <c r="S259" s="50" t="s">
        <v>93</v>
      </c>
      <c r="T259" s="50" t="s">
        <v>97</v>
      </c>
      <c r="U259" s="50" t="s">
        <v>19</v>
      </c>
      <c r="V259" s="50" t="s">
        <v>60</v>
      </c>
      <c r="W259" s="51" t="str">
        <f t="shared" si="13"/>
        <v>Female Grade 5-3 Junior - 15 to 17 yrs</v>
      </c>
    </row>
    <row r="260" spans="1:23" x14ac:dyDescent="0.2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 t="str">
        <f t="shared" si="12"/>
        <v>Female Grade 5-3 Junior - 15 to 17 yrs O68 kg </v>
      </c>
      <c r="S260" s="50" t="s">
        <v>93</v>
      </c>
      <c r="T260" s="50" t="s">
        <v>104</v>
      </c>
      <c r="U260" s="50" t="s">
        <v>19</v>
      </c>
      <c r="V260" s="50" t="s">
        <v>60</v>
      </c>
      <c r="W260" s="51" t="str">
        <f t="shared" si="13"/>
        <v>Female Grade 5-3 Junior - 15 to 17 yrs</v>
      </c>
    </row>
    <row r="261" spans="1:23" x14ac:dyDescent="0.2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 t="str">
        <f t="shared" si="12"/>
        <v>Male Grade 2-1 Junior - 15 to 17 yrs U45kg </v>
      </c>
      <c r="S261" s="50" t="s">
        <v>93</v>
      </c>
      <c r="T261" s="50" t="s">
        <v>72</v>
      </c>
      <c r="U261" s="50" t="s">
        <v>117</v>
      </c>
      <c r="V261" s="50" t="s">
        <v>59</v>
      </c>
      <c r="W261" s="51" t="str">
        <f t="shared" si="13"/>
        <v>Male Grade 2-1 Junior - 15 to 17 yrs</v>
      </c>
    </row>
    <row r="262" spans="1:23" x14ac:dyDescent="0.2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 t="str">
        <f t="shared" si="12"/>
        <v>Male Grade 2-1 Junior - 15 to 17 yrs U48kg</v>
      </c>
      <c r="S262" s="50" t="s">
        <v>93</v>
      </c>
      <c r="T262" s="50" t="s">
        <v>94</v>
      </c>
      <c r="U262" s="50" t="s">
        <v>117</v>
      </c>
      <c r="V262" s="50" t="s">
        <v>59</v>
      </c>
      <c r="W262" s="51" t="str">
        <f t="shared" si="13"/>
        <v>Male Grade 2-1 Junior - 15 to 17 yrs</v>
      </c>
    </row>
    <row r="263" spans="1:23" x14ac:dyDescent="0.2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 t="str">
        <f t="shared" si="12"/>
        <v>Male Grade 2-1 Junior - 15 to 17 yrs U51kg</v>
      </c>
      <c r="S263" s="50" t="s">
        <v>93</v>
      </c>
      <c r="T263" s="50" t="s">
        <v>91</v>
      </c>
      <c r="U263" s="50" t="s">
        <v>117</v>
      </c>
      <c r="V263" s="50" t="s">
        <v>59</v>
      </c>
      <c r="W263" s="51" t="str">
        <f t="shared" si="13"/>
        <v>Male Grade 2-1 Junior - 15 to 17 yrs</v>
      </c>
    </row>
    <row r="264" spans="1:23" x14ac:dyDescent="0.2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 t="str">
        <f t="shared" si="12"/>
        <v>Male Grade 2-1 Junior - 15 to 17 yrs U55kg</v>
      </c>
      <c r="S264" s="50" t="s">
        <v>93</v>
      </c>
      <c r="T264" s="50" t="s">
        <v>76</v>
      </c>
      <c r="U264" s="50" t="s">
        <v>117</v>
      </c>
      <c r="V264" s="50" t="s">
        <v>59</v>
      </c>
      <c r="W264" s="51" t="str">
        <f t="shared" si="13"/>
        <v>Male Grade 2-1 Junior - 15 to 17 yrs</v>
      </c>
    </row>
    <row r="265" spans="1:23" x14ac:dyDescent="0.2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 t="str">
        <f t="shared" si="12"/>
        <v>Male Grade 2-1 Junior - 15 to 17 yrs U59kg</v>
      </c>
      <c r="S265" s="50" t="s">
        <v>93</v>
      </c>
      <c r="T265" s="50" t="s">
        <v>95</v>
      </c>
      <c r="U265" s="50" t="s">
        <v>117</v>
      </c>
      <c r="V265" s="50" t="s">
        <v>59</v>
      </c>
      <c r="W265" s="51" t="str">
        <f t="shared" si="13"/>
        <v>Male Grade 2-1 Junior - 15 to 17 yrs</v>
      </c>
    </row>
    <row r="266" spans="1:23" x14ac:dyDescent="0.2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 t="str">
        <f t="shared" si="12"/>
        <v>Male Grade 2-1 Junior - 15 to 17 yrs U63kg</v>
      </c>
      <c r="S266" s="50" t="s">
        <v>93</v>
      </c>
      <c r="T266" s="50" t="s">
        <v>96</v>
      </c>
      <c r="U266" s="50" t="s">
        <v>117</v>
      </c>
      <c r="V266" s="50" t="s">
        <v>59</v>
      </c>
      <c r="W266" s="51" t="str">
        <f t="shared" si="13"/>
        <v>Male Grade 2-1 Junior - 15 to 17 yrs</v>
      </c>
    </row>
    <row r="267" spans="1:23" x14ac:dyDescent="0.2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 t="str">
        <f t="shared" si="12"/>
        <v>Male Grade 2-1 Junior - 15 to 17 yrs U68kg</v>
      </c>
      <c r="S267" s="50" t="s">
        <v>93</v>
      </c>
      <c r="T267" s="50" t="s">
        <v>97</v>
      </c>
      <c r="U267" s="50" t="s">
        <v>117</v>
      </c>
      <c r="V267" s="50" t="s">
        <v>59</v>
      </c>
      <c r="W267" s="51" t="str">
        <f t="shared" si="13"/>
        <v>Male Grade 2-1 Junior - 15 to 17 yrs</v>
      </c>
    </row>
    <row r="268" spans="1:23" x14ac:dyDescent="0.2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 t="str">
        <f t="shared" si="12"/>
        <v>Male Grade 2-1 Junior - 15 to 17 yrs U73kg</v>
      </c>
      <c r="S268" s="50" t="s">
        <v>93</v>
      </c>
      <c r="T268" s="50" t="s">
        <v>98</v>
      </c>
      <c r="U268" s="50" t="s">
        <v>117</v>
      </c>
      <c r="V268" s="50" t="s">
        <v>59</v>
      </c>
      <c r="W268" s="51" t="str">
        <f t="shared" si="13"/>
        <v>Male Grade 2-1 Junior - 15 to 17 yrs</v>
      </c>
    </row>
    <row r="269" spans="1:23" x14ac:dyDescent="0.2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 t="str">
        <f t="shared" si="12"/>
        <v>Male Grade 2-1 Junior - 15 to 17 yrs U78kg</v>
      </c>
      <c r="S269" s="50" t="s">
        <v>93</v>
      </c>
      <c r="T269" s="50" t="s">
        <v>99</v>
      </c>
      <c r="U269" s="50" t="s">
        <v>117</v>
      </c>
      <c r="V269" s="50" t="s">
        <v>59</v>
      </c>
      <c r="W269" s="51" t="str">
        <f t="shared" si="13"/>
        <v>Male Grade 2-1 Junior - 15 to 17 yrs</v>
      </c>
    </row>
    <row r="270" spans="1:23" x14ac:dyDescent="0.2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 t="str">
        <f t="shared" ref="R270:R333" si="14">CONCATENATE(V270," ",U270," ",S270," ",T270)</f>
        <v>Male Grade 2-1 Junior - 15 to 17 yrs O78 kg </v>
      </c>
      <c r="S270" s="50" t="s">
        <v>93</v>
      </c>
      <c r="T270" s="50" t="s">
        <v>100</v>
      </c>
      <c r="U270" s="50" t="s">
        <v>117</v>
      </c>
      <c r="V270" s="50" t="s">
        <v>59</v>
      </c>
      <c r="W270" s="51" t="str">
        <f t="shared" ref="W270:W333" si="15">CONCATENATE(V270," ",U270," ",S270,)</f>
        <v>Male Grade 2-1 Junior - 15 to 17 yrs</v>
      </c>
    </row>
    <row r="271" spans="1:23" x14ac:dyDescent="0.2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 t="str">
        <f t="shared" si="14"/>
        <v>Female Grade 2-1 Junior - 15 to 17 yrs U42kg</v>
      </c>
      <c r="S271" s="50" t="s">
        <v>93</v>
      </c>
      <c r="T271" s="50" t="s">
        <v>101</v>
      </c>
      <c r="U271" s="50" t="s">
        <v>117</v>
      </c>
      <c r="V271" s="50" t="s">
        <v>60</v>
      </c>
      <c r="W271" s="51" t="str">
        <f t="shared" si="15"/>
        <v>Female Grade 2-1 Junior - 15 to 17 yrs</v>
      </c>
    </row>
    <row r="272" spans="1:23" x14ac:dyDescent="0.2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 t="str">
        <f t="shared" si="14"/>
        <v>Female Grade 2-1 Junior - 15 to 17 yrs U44kg</v>
      </c>
      <c r="S272" s="50" t="s">
        <v>93</v>
      </c>
      <c r="T272" s="50" t="s">
        <v>89</v>
      </c>
      <c r="U272" s="50" t="s">
        <v>117</v>
      </c>
      <c r="V272" s="50" t="s">
        <v>60</v>
      </c>
      <c r="W272" s="51" t="str">
        <f t="shared" si="15"/>
        <v>Female Grade 2-1 Junior - 15 to 17 yrs</v>
      </c>
    </row>
    <row r="273" spans="1:23" x14ac:dyDescent="0.2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 t="str">
        <f t="shared" si="14"/>
        <v>Female Grade 2-1 Junior - 15 to 17 yrs U46kg</v>
      </c>
      <c r="S273" s="50" t="s">
        <v>93</v>
      </c>
      <c r="T273" s="50" t="s">
        <v>102</v>
      </c>
      <c r="U273" s="50" t="s">
        <v>117</v>
      </c>
      <c r="V273" s="50" t="s">
        <v>60</v>
      </c>
      <c r="W273" s="51" t="str">
        <f t="shared" si="15"/>
        <v>Female Grade 2-1 Junior - 15 to 17 yrs</v>
      </c>
    </row>
    <row r="274" spans="1:23" x14ac:dyDescent="0.2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 t="str">
        <f t="shared" si="14"/>
        <v>Female Grade 2-1 Junior - 15 to 17 yrs U49kg</v>
      </c>
      <c r="S274" s="50" t="s">
        <v>93</v>
      </c>
      <c r="T274" s="50" t="s">
        <v>82</v>
      </c>
      <c r="U274" s="50" t="s">
        <v>117</v>
      </c>
      <c r="V274" s="50" t="s">
        <v>60</v>
      </c>
      <c r="W274" s="51" t="str">
        <f t="shared" si="15"/>
        <v>Female Grade 2-1 Junior - 15 to 17 yrs</v>
      </c>
    </row>
    <row r="275" spans="1:23" x14ac:dyDescent="0.2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 t="str">
        <f t="shared" si="14"/>
        <v>Female Grade 2-1 Junior - 15 to 17 yrs U52kg</v>
      </c>
      <c r="S275" s="50" t="s">
        <v>93</v>
      </c>
      <c r="T275" s="50" t="s">
        <v>103</v>
      </c>
      <c r="U275" s="50" t="s">
        <v>117</v>
      </c>
      <c r="V275" s="50" t="s">
        <v>60</v>
      </c>
      <c r="W275" s="51" t="str">
        <f t="shared" si="15"/>
        <v>Female Grade 2-1 Junior - 15 to 17 yrs</v>
      </c>
    </row>
    <row r="276" spans="1:23" x14ac:dyDescent="0.2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 t="str">
        <f t="shared" si="14"/>
        <v>Female Grade 2-1 Junior - 15 to 17 yrs U55kg</v>
      </c>
      <c r="S276" s="50" t="s">
        <v>93</v>
      </c>
      <c r="T276" s="50" t="s">
        <v>76</v>
      </c>
      <c r="U276" s="50" t="s">
        <v>117</v>
      </c>
      <c r="V276" s="50" t="s">
        <v>60</v>
      </c>
      <c r="W276" s="51" t="str">
        <f t="shared" si="15"/>
        <v>Female Grade 2-1 Junior - 15 to 17 yrs</v>
      </c>
    </row>
    <row r="277" spans="1:23" x14ac:dyDescent="0.2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 t="str">
        <f t="shared" si="14"/>
        <v>Female Grade 2-1 Junior - 15 to 17 yrs U59kg</v>
      </c>
      <c r="S277" s="50" t="s">
        <v>93</v>
      </c>
      <c r="T277" s="50" t="s">
        <v>95</v>
      </c>
      <c r="U277" s="50" t="s">
        <v>117</v>
      </c>
      <c r="V277" s="50" t="s">
        <v>60</v>
      </c>
      <c r="W277" s="51" t="str">
        <f t="shared" si="15"/>
        <v>Female Grade 2-1 Junior - 15 to 17 yrs</v>
      </c>
    </row>
    <row r="278" spans="1:23" x14ac:dyDescent="0.2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 t="str">
        <f t="shared" si="14"/>
        <v>Female Grade 2-1 Junior - 15 to 17 yrs U63kg</v>
      </c>
      <c r="S278" s="50" t="s">
        <v>93</v>
      </c>
      <c r="T278" s="50" t="s">
        <v>96</v>
      </c>
      <c r="U278" s="50" t="s">
        <v>117</v>
      </c>
      <c r="V278" s="50" t="s">
        <v>60</v>
      </c>
      <c r="W278" s="51" t="str">
        <f t="shared" si="15"/>
        <v>Female Grade 2-1 Junior - 15 to 17 yrs</v>
      </c>
    </row>
    <row r="279" spans="1:23" x14ac:dyDescent="0.2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 t="str">
        <f t="shared" si="14"/>
        <v>Female Grade 2-1 Junior - 15 to 17 yrs U68kg</v>
      </c>
      <c r="S279" s="50" t="s">
        <v>93</v>
      </c>
      <c r="T279" s="50" t="s">
        <v>97</v>
      </c>
      <c r="U279" s="50" t="s">
        <v>117</v>
      </c>
      <c r="V279" s="50" t="s">
        <v>60</v>
      </c>
      <c r="W279" s="51" t="str">
        <f t="shared" si="15"/>
        <v>Female Grade 2-1 Junior - 15 to 17 yrs</v>
      </c>
    </row>
    <row r="280" spans="1:23" x14ac:dyDescent="0.2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 t="str">
        <f t="shared" si="14"/>
        <v>Female Grade 2-1 Junior - 15 to 17 yrs O68 kg </v>
      </c>
      <c r="S280" s="50" t="s">
        <v>93</v>
      </c>
      <c r="T280" s="50" t="s">
        <v>104</v>
      </c>
      <c r="U280" s="50" t="s">
        <v>117</v>
      </c>
      <c r="V280" s="50" t="s">
        <v>60</v>
      </c>
      <c r="W280" s="51" t="str">
        <f t="shared" si="15"/>
        <v>Female Grade 2-1 Junior - 15 to 17 yrs</v>
      </c>
    </row>
    <row r="281" spans="1:23" x14ac:dyDescent="0.2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 t="str">
        <f t="shared" si="14"/>
        <v>Male Black Belt Junior - 15 to 17 yrs U45kg </v>
      </c>
      <c r="S281" s="50" t="s">
        <v>93</v>
      </c>
      <c r="T281" s="50" t="s">
        <v>72</v>
      </c>
      <c r="U281" s="50" t="s">
        <v>62</v>
      </c>
      <c r="V281" s="50" t="s">
        <v>59</v>
      </c>
      <c r="W281" s="51" t="str">
        <f t="shared" si="15"/>
        <v>Male Black Belt Junior - 15 to 17 yrs</v>
      </c>
    </row>
    <row r="282" spans="1:23" x14ac:dyDescent="0.2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 t="str">
        <f t="shared" si="14"/>
        <v>Male Black Belt Junior - 15 to 17 yrs U48kg</v>
      </c>
      <c r="S282" s="50" t="s">
        <v>93</v>
      </c>
      <c r="T282" s="50" t="s">
        <v>94</v>
      </c>
      <c r="U282" s="50" t="s">
        <v>62</v>
      </c>
      <c r="V282" s="50" t="s">
        <v>59</v>
      </c>
      <c r="W282" s="51" t="str">
        <f t="shared" si="15"/>
        <v>Male Black Belt Junior - 15 to 17 yrs</v>
      </c>
    </row>
    <row r="283" spans="1:23" x14ac:dyDescent="0.2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 t="str">
        <f t="shared" si="14"/>
        <v>Male Black Belt Junior - 15 to 17 yrs U51kg</v>
      </c>
      <c r="S283" s="50" t="s">
        <v>93</v>
      </c>
      <c r="T283" s="50" t="s">
        <v>91</v>
      </c>
      <c r="U283" s="50" t="s">
        <v>62</v>
      </c>
      <c r="V283" s="50" t="s">
        <v>59</v>
      </c>
      <c r="W283" s="51" t="str">
        <f t="shared" si="15"/>
        <v>Male Black Belt Junior - 15 to 17 yrs</v>
      </c>
    </row>
    <row r="284" spans="1:23" x14ac:dyDescent="0.2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 t="str">
        <f t="shared" si="14"/>
        <v>Male Black Belt Junior - 15 to 17 yrs U55kg</v>
      </c>
      <c r="S284" s="50" t="s">
        <v>93</v>
      </c>
      <c r="T284" s="50" t="s">
        <v>76</v>
      </c>
      <c r="U284" s="50" t="s">
        <v>62</v>
      </c>
      <c r="V284" s="50" t="s">
        <v>59</v>
      </c>
      <c r="W284" s="51" t="str">
        <f t="shared" si="15"/>
        <v>Male Black Belt Junior - 15 to 17 yrs</v>
      </c>
    </row>
    <row r="285" spans="1:23" x14ac:dyDescent="0.2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 t="str">
        <f t="shared" si="14"/>
        <v>Male Black Belt Junior - 15 to 17 yrs U59kg</v>
      </c>
      <c r="S285" s="50" t="s">
        <v>93</v>
      </c>
      <c r="T285" s="50" t="s">
        <v>95</v>
      </c>
      <c r="U285" s="50" t="s">
        <v>62</v>
      </c>
      <c r="V285" s="50" t="s">
        <v>59</v>
      </c>
      <c r="W285" s="51" t="str">
        <f t="shared" si="15"/>
        <v>Male Black Belt Junior - 15 to 17 yrs</v>
      </c>
    </row>
    <row r="286" spans="1:23" x14ac:dyDescent="0.2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 t="str">
        <f t="shared" si="14"/>
        <v>Male Black Belt Junior - 15 to 17 yrs U63kg</v>
      </c>
      <c r="S286" s="50" t="s">
        <v>93</v>
      </c>
      <c r="T286" s="50" t="s">
        <v>96</v>
      </c>
      <c r="U286" s="50" t="s">
        <v>62</v>
      </c>
      <c r="V286" s="50" t="s">
        <v>59</v>
      </c>
      <c r="W286" s="51" t="str">
        <f t="shared" si="15"/>
        <v>Male Black Belt Junior - 15 to 17 yrs</v>
      </c>
    </row>
    <row r="287" spans="1:23" x14ac:dyDescent="0.2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 t="str">
        <f t="shared" si="14"/>
        <v>Male Black Belt Junior - 15 to 17 yrs U68kg</v>
      </c>
      <c r="S287" s="50" t="s">
        <v>93</v>
      </c>
      <c r="T287" s="50" t="s">
        <v>97</v>
      </c>
      <c r="U287" s="50" t="s">
        <v>62</v>
      </c>
      <c r="V287" s="50" t="s">
        <v>59</v>
      </c>
      <c r="W287" s="51" t="str">
        <f t="shared" si="15"/>
        <v>Male Black Belt Junior - 15 to 17 yrs</v>
      </c>
    </row>
    <row r="288" spans="1:23" x14ac:dyDescent="0.2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 t="str">
        <f t="shared" si="14"/>
        <v>Male Black Belt Junior - 15 to 17 yrs U73kg</v>
      </c>
      <c r="S288" s="50" t="s">
        <v>93</v>
      </c>
      <c r="T288" s="50" t="s">
        <v>98</v>
      </c>
      <c r="U288" s="50" t="s">
        <v>62</v>
      </c>
      <c r="V288" s="50" t="s">
        <v>59</v>
      </c>
      <c r="W288" s="51" t="str">
        <f t="shared" si="15"/>
        <v>Male Black Belt Junior - 15 to 17 yrs</v>
      </c>
    </row>
    <row r="289" spans="1:23" x14ac:dyDescent="0.2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 t="str">
        <f t="shared" si="14"/>
        <v>Male Black Belt Junior - 15 to 17 yrs U78kg</v>
      </c>
      <c r="S289" s="50" t="s">
        <v>93</v>
      </c>
      <c r="T289" s="50" t="s">
        <v>99</v>
      </c>
      <c r="U289" s="50" t="s">
        <v>62</v>
      </c>
      <c r="V289" s="50" t="s">
        <v>59</v>
      </c>
      <c r="W289" s="51" t="str">
        <f t="shared" si="15"/>
        <v>Male Black Belt Junior - 15 to 17 yrs</v>
      </c>
    </row>
    <row r="290" spans="1:23" x14ac:dyDescent="0.2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 t="str">
        <f t="shared" si="14"/>
        <v>Male Black Belt Junior - 15 to 17 yrs O78 kg </v>
      </c>
      <c r="S290" s="50" t="s">
        <v>93</v>
      </c>
      <c r="T290" s="50" t="s">
        <v>100</v>
      </c>
      <c r="U290" s="50" t="s">
        <v>62</v>
      </c>
      <c r="V290" s="50" t="s">
        <v>59</v>
      </c>
      <c r="W290" s="51" t="str">
        <f t="shared" si="15"/>
        <v>Male Black Belt Junior - 15 to 17 yrs</v>
      </c>
    </row>
    <row r="291" spans="1:23" x14ac:dyDescent="0.2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  <c r="O291" s="17"/>
      <c r="P291" s="17"/>
      <c r="Q291" s="17"/>
      <c r="R291" s="17" t="str">
        <f t="shared" si="14"/>
        <v>Female Black Belt Junior - 15 to 17 yrs U42kg</v>
      </c>
      <c r="S291" s="50" t="s">
        <v>93</v>
      </c>
      <c r="T291" s="50" t="s">
        <v>101</v>
      </c>
      <c r="U291" s="50" t="s">
        <v>62</v>
      </c>
      <c r="V291" s="50" t="s">
        <v>60</v>
      </c>
      <c r="W291" s="51" t="str">
        <f t="shared" si="15"/>
        <v>Female Black Belt Junior - 15 to 17 yrs</v>
      </c>
    </row>
    <row r="292" spans="1:23" x14ac:dyDescent="0.2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  <c r="O292" s="17"/>
      <c r="P292" s="17"/>
      <c r="Q292" s="17"/>
      <c r="R292" s="17" t="str">
        <f t="shared" si="14"/>
        <v>Female Black Belt Junior - 15 to 17 yrs U44kg</v>
      </c>
      <c r="S292" s="50" t="s">
        <v>93</v>
      </c>
      <c r="T292" s="50" t="s">
        <v>89</v>
      </c>
      <c r="U292" s="50" t="s">
        <v>62</v>
      </c>
      <c r="V292" s="50" t="s">
        <v>60</v>
      </c>
      <c r="W292" s="51" t="str">
        <f t="shared" si="15"/>
        <v>Female Black Belt Junior - 15 to 17 yrs</v>
      </c>
    </row>
    <row r="293" spans="1:23" x14ac:dyDescent="0.2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  <c r="O293" s="17"/>
      <c r="P293" s="17"/>
      <c r="Q293" s="17"/>
      <c r="R293" s="17" t="str">
        <f t="shared" si="14"/>
        <v>Female Black Belt Junior - 15 to 17 yrs U46kg</v>
      </c>
      <c r="S293" s="50" t="s">
        <v>93</v>
      </c>
      <c r="T293" s="50" t="s">
        <v>102</v>
      </c>
      <c r="U293" s="50" t="s">
        <v>62</v>
      </c>
      <c r="V293" s="50" t="s">
        <v>60</v>
      </c>
      <c r="W293" s="51" t="str">
        <f t="shared" si="15"/>
        <v>Female Black Belt Junior - 15 to 17 yrs</v>
      </c>
    </row>
    <row r="294" spans="1:23" x14ac:dyDescent="0.2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7"/>
      <c r="Q294" s="17"/>
      <c r="R294" s="17" t="str">
        <f t="shared" si="14"/>
        <v>Female Black Belt Junior - 15 to 17 yrs U49kg</v>
      </c>
      <c r="S294" s="50" t="s">
        <v>93</v>
      </c>
      <c r="T294" s="50" t="s">
        <v>82</v>
      </c>
      <c r="U294" s="50" t="s">
        <v>62</v>
      </c>
      <c r="V294" s="50" t="s">
        <v>60</v>
      </c>
      <c r="W294" s="51" t="str">
        <f t="shared" si="15"/>
        <v>Female Black Belt Junior - 15 to 17 yrs</v>
      </c>
    </row>
    <row r="295" spans="1:23" x14ac:dyDescent="0.2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  <c r="O295" s="17"/>
      <c r="P295" s="17"/>
      <c r="Q295" s="17"/>
      <c r="R295" s="17" t="str">
        <f t="shared" si="14"/>
        <v>Female Black Belt Junior - 15 to 17 yrs U52kg</v>
      </c>
      <c r="S295" s="50" t="s">
        <v>93</v>
      </c>
      <c r="T295" s="50" t="s">
        <v>103</v>
      </c>
      <c r="U295" s="50" t="s">
        <v>62</v>
      </c>
      <c r="V295" s="50" t="s">
        <v>60</v>
      </c>
      <c r="W295" s="51" t="str">
        <f t="shared" si="15"/>
        <v>Female Black Belt Junior - 15 to 17 yrs</v>
      </c>
    </row>
    <row r="296" spans="1:23" x14ac:dyDescent="0.2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  <c r="O296" s="17"/>
      <c r="P296" s="17"/>
      <c r="Q296" s="17"/>
      <c r="R296" s="17" t="str">
        <f t="shared" si="14"/>
        <v>Female Black Belt Junior - 15 to 17 yrs U55kg</v>
      </c>
      <c r="S296" s="50" t="s">
        <v>93</v>
      </c>
      <c r="T296" s="50" t="s">
        <v>76</v>
      </c>
      <c r="U296" s="50" t="s">
        <v>62</v>
      </c>
      <c r="V296" s="50" t="s">
        <v>60</v>
      </c>
      <c r="W296" s="51" t="str">
        <f t="shared" si="15"/>
        <v>Female Black Belt Junior - 15 to 17 yrs</v>
      </c>
    </row>
    <row r="297" spans="1:23" x14ac:dyDescent="0.2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  <c r="O297" s="17"/>
      <c r="P297" s="17"/>
      <c r="Q297" s="17"/>
      <c r="R297" s="17" t="str">
        <f t="shared" si="14"/>
        <v>Female Black Belt Junior - 15 to 17 yrs U59kg</v>
      </c>
      <c r="S297" s="50" t="s">
        <v>93</v>
      </c>
      <c r="T297" s="50" t="s">
        <v>95</v>
      </c>
      <c r="U297" s="50" t="s">
        <v>62</v>
      </c>
      <c r="V297" s="50" t="s">
        <v>60</v>
      </c>
      <c r="W297" s="51" t="str">
        <f t="shared" si="15"/>
        <v>Female Black Belt Junior - 15 to 17 yrs</v>
      </c>
    </row>
    <row r="298" spans="1:23" x14ac:dyDescent="0.2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  <c r="O298" s="17"/>
      <c r="P298" s="17"/>
      <c r="Q298" s="17"/>
      <c r="R298" s="17" t="str">
        <f t="shared" si="14"/>
        <v>Female Black Belt Junior - 15 to 17 yrs U63kg</v>
      </c>
      <c r="S298" s="50" t="s">
        <v>93</v>
      </c>
      <c r="T298" s="50" t="s">
        <v>96</v>
      </c>
      <c r="U298" s="50" t="s">
        <v>62</v>
      </c>
      <c r="V298" s="50" t="s">
        <v>60</v>
      </c>
      <c r="W298" s="51" t="str">
        <f t="shared" si="15"/>
        <v>Female Black Belt Junior - 15 to 17 yrs</v>
      </c>
    </row>
    <row r="299" spans="1:23" x14ac:dyDescent="0.2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  <c r="O299" s="17"/>
      <c r="P299" s="17"/>
      <c r="Q299" s="17"/>
      <c r="R299" s="17" t="str">
        <f t="shared" si="14"/>
        <v>Female Black Belt Junior - 15 to 17 yrs U68kg</v>
      </c>
      <c r="S299" s="50" t="s">
        <v>93</v>
      </c>
      <c r="T299" s="50" t="s">
        <v>97</v>
      </c>
      <c r="U299" s="50" t="s">
        <v>62</v>
      </c>
      <c r="V299" s="50" t="s">
        <v>60</v>
      </c>
      <c r="W299" s="51" t="str">
        <f t="shared" si="15"/>
        <v>Female Black Belt Junior - 15 to 17 yrs</v>
      </c>
    </row>
    <row r="300" spans="1:23" x14ac:dyDescent="0.2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  <c r="O300" s="17"/>
      <c r="P300" s="17"/>
      <c r="Q300" s="17"/>
      <c r="R300" s="17" t="str">
        <f t="shared" si="14"/>
        <v>Female Black Belt Junior - 15 to 17 yrs O68 kg </v>
      </c>
      <c r="S300" s="50" t="s">
        <v>93</v>
      </c>
      <c r="T300" s="50" t="s">
        <v>104</v>
      </c>
      <c r="U300" s="50" t="s">
        <v>62</v>
      </c>
      <c r="V300" s="50" t="s">
        <v>60</v>
      </c>
      <c r="W300" s="51" t="str">
        <f t="shared" si="15"/>
        <v>Female Black Belt Junior - 15 to 17 yrs</v>
      </c>
    </row>
    <row r="301" spans="1:23" x14ac:dyDescent="0.2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  <c r="O301" s="17"/>
      <c r="P301" s="17"/>
      <c r="Q301" s="17"/>
      <c r="R301" s="17" t="str">
        <f t="shared" si="14"/>
        <v>Male Grade 8-6 Senior 17 &amp; Over U54kg</v>
      </c>
      <c r="S301" s="50" t="s">
        <v>105</v>
      </c>
      <c r="T301" s="50" t="s">
        <v>106</v>
      </c>
      <c r="U301" s="50" t="s">
        <v>116</v>
      </c>
      <c r="V301" s="50" t="s">
        <v>59</v>
      </c>
      <c r="W301" s="51" t="str">
        <f t="shared" si="15"/>
        <v>Male Grade 8-6 Senior 17 &amp; Over</v>
      </c>
    </row>
    <row r="302" spans="1:23" x14ac:dyDescent="0.2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  <c r="O302" s="17"/>
      <c r="P302" s="17"/>
      <c r="Q302" s="17"/>
      <c r="R302" s="17" t="str">
        <f t="shared" si="14"/>
        <v>Male Grade 8-6 Senior 17 &amp; Over U58kg</v>
      </c>
      <c r="S302" s="50" t="s">
        <v>105</v>
      </c>
      <c r="T302" s="50" t="s">
        <v>107</v>
      </c>
      <c r="U302" s="50" t="s">
        <v>116</v>
      </c>
      <c r="V302" s="50" t="s">
        <v>59</v>
      </c>
      <c r="W302" s="51" t="str">
        <f t="shared" si="15"/>
        <v>Male Grade 8-6 Senior 17 &amp; Over</v>
      </c>
    </row>
    <row r="303" spans="1:23" x14ac:dyDescent="0.2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  <c r="O303" s="17"/>
      <c r="P303" s="17"/>
      <c r="Q303" s="17"/>
      <c r="R303" s="17" t="str">
        <f t="shared" si="14"/>
        <v>Male Grade 8-6 Senior 17 &amp; Over U63kg</v>
      </c>
      <c r="S303" s="50" t="s">
        <v>105</v>
      </c>
      <c r="T303" s="50" t="s">
        <v>96</v>
      </c>
      <c r="U303" s="50" t="s">
        <v>116</v>
      </c>
      <c r="V303" s="50" t="s">
        <v>59</v>
      </c>
      <c r="W303" s="51" t="str">
        <f t="shared" si="15"/>
        <v>Male Grade 8-6 Senior 17 &amp; Over</v>
      </c>
    </row>
    <row r="304" spans="1:23" x14ac:dyDescent="0.2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  <c r="O304" s="17"/>
      <c r="P304" s="17"/>
      <c r="Q304" s="17"/>
      <c r="R304" s="17" t="str">
        <f t="shared" si="14"/>
        <v>Male Grade 8-6 Senior 17 &amp; Over U68kg</v>
      </c>
      <c r="S304" s="50" t="s">
        <v>105</v>
      </c>
      <c r="T304" s="50" t="s">
        <v>97</v>
      </c>
      <c r="U304" s="50" t="s">
        <v>116</v>
      </c>
      <c r="V304" s="50" t="s">
        <v>59</v>
      </c>
      <c r="W304" s="51" t="str">
        <f t="shared" si="15"/>
        <v>Male Grade 8-6 Senior 17 &amp; Over</v>
      </c>
    </row>
    <row r="305" spans="1:23" x14ac:dyDescent="0.2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  <c r="O305" s="17"/>
      <c r="P305" s="17"/>
      <c r="Q305" s="17"/>
      <c r="R305" s="17" t="str">
        <f t="shared" si="14"/>
        <v>Male Grade 8-6 Senior 17 &amp; Over U74kg</v>
      </c>
      <c r="S305" s="50" t="s">
        <v>105</v>
      </c>
      <c r="T305" s="50" t="s">
        <v>108</v>
      </c>
      <c r="U305" s="50" t="s">
        <v>116</v>
      </c>
      <c r="V305" s="50" t="s">
        <v>59</v>
      </c>
      <c r="W305" s="51" t="str">
        <f t="shared" si="15"/>
        <v>Male Grade 8-6 Senior 17 &amp; Over</v>
      </c>
    </row>
    <row r="306" spans="1:23" x14ac:dyDescent="0.2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  <c r="O306" s="17"/>
      <c r="P306" s="17"/>
      <c r="Q306" s="17"/>
      <c r="R306" s="17" t="str">
        <f t="shared" si="14"/>
        <v>Male Grade 8-6 Senior 17 &amp; Over U80kg</v>
      </c>
      <c r="S306" s="50" t="s">
        <v>105</v>
      </c>
      <c r="T306" s="50" t="s">
        <v>109</v>
      </c>
      <c r="U306" s="50" t="s">
        <v>116</v>
      </c>
      <c r="V306" s="50" t="s">
        <v>59</v>
      </c>
      <c r="W306" s="51" t="str">
        <f t="shared" si="15"/>
        <v>Male Grade 8-6 Senior 17 &amp; Over</v>
      </c>
    </row>
    <row r="307" spans="1:23" x14ac:dyDescent="0.2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  <c r="O307" s="17"/>
      <c r="P307" s="17"/>
      <c r="Q307" s="17"/>
      <c r="R307" s="17" t="str">
        <f t="shared" si="14"/>
        <v>Male Grade 8-6 Senior 17 &amp; Over U87kg</v>
      </c>
      <c r="S307" s="50" t="s">
        <v>105</v>
      </c>
      <c r="T307" s="50" t="s">
        <v>110</v>
      </c>
      <c r="U307" s="50" t="s">
        <v>116</v>
      </c>
      <c r="V307" s="50" t="s">
        <v>59</v>
      </c>
      <c r="W307" s="51" t="str">
        <f t="shared" si="15"/>
        <v>Male Grade 8-6 Senior 17 &amp; Over</v>
      </c>
    </row>
    <row r="308" spans="1:23" x14ac:dyDescent="0.2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  <c r="O308" s="17"/>
      <c r="P308" s="17"/>
      <c r="Q308" s="17"/>
      <c r="R308" s="17" t="str">
        <f t="shared" si="14"/>
        <v>Male Grade 8-6 Senior 17 &amp; Over O87 kg </v>
      </c>
      <c r="S308" s="50" t="s">
        <v>105</v>
      </c>
      <c r="T308" s="50" t="s">
        <v>111</v>
      </c>
      <c r="U308" s="50" t="s">
        <v>116</v>
      </c>
      <c r="V308" s="50" t="s">
        <v>59</v>
      </c>
      <c r="W308" s="51" t="str">
        <f t="shared" si="15"/>
        <v>Male Grade 8-6 Senior 17 &amp; Over</v>
      </c>
    </row>
    <row r="309" spans="1:23" x14ac:dyDescent="0.2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  <c r="O309" s="17"/>
      <c r="P309" s="17"/>
      <c r="Q309" s="17"/>
      <c r="R309" s="17" t="str">
        <f t="shared" si="14"/>
        <v>Female Grade 8-6 Senior 17 &amp; Over U46kg</v>
      </c>
      <c r="S309" s="50" t="s">
        <v>105</v>
      </c>
      <c r="T309" s="50" t="s">
        <v>102</v>
      </c>
      <c r="U309" s="50" t="s">
        <v>116</v>
      </c>
      <c r="V309" s="50" t="s">
        <v>60</v>
      </c>
      <c r="W309" s="51" t="str">
        <f t="shared" si="15"/>
        <v>Female Grade 8-6 Senior 17 &amp; Over</v>
      </c>
    </row>
    <row r="310" spans="1:23" x14ac:dyDescent="0.2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  <c r="O310" s="17"/>
      <c r="P310" s="17"/>
      <c r="Q310" s="17"/>
      <c r="R310" s="17" t="str">
        <f t="shared" si="14"/>
        <v>Female Grade 8-6 Senior 17 &amp; Over U49kg</v>
      </c>
      <c r="S310" s="50" t="s">
        <v>105</v>
      </c>
      <c r="T310" s="50" t="s">
        <v>82</v>
      </c>
      <c r="U310" s="50" t="s">
        <v>116</v>
      </c>
      <c r="V310" s="50" t="s">
        <v>60</v>
      </c>
      <c r="W310" s="51" t="str">
        <f t="shared" si="15"/>
        <v>Female Grade 8-6 Senior 17 &amp; Over</v>
      </c>
    </row>
    <row r="311" spans="1:23" x14ac:dyDescent="0.2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  <c r="O311" s="17"/>
      <c r="P311" s="17"/>
      <c r="Q311" s="17"/>
      <c r="R311" s="17" t="str">
        <f t="shared" si="14"/>
        <v>Female Grade 8-6 Senior 17 &amp; Over U53kg</v>
      </c>
      <c r="S311" s="50" t="s">
        <v>105</v>
      </c>
      <c r="T311" s="50" t="s">
        <v>83</v>
      </c>
      <c r="U311" s="50" t="s">
        <v>116</v>
      </c>
      <c r="V311" s="50" t="s">
        <v>60</v>
      </c>
      <c r="W311" s="51" t="str">
        <f t="shared" si="15"/>
        <v>Female Grade 8-6 Senior 17 &amp; Over</v>
      </c>
    </row>
    <row r="312" spans="1:23" x14ac:dyDescent="0.2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  <c r="O312" s="17"/>
      <c r="P312" s="17"/>
      <c r="Q312" s="17"/>
      <c r="R312" s="17" t="str">
        <f t="shared" si="14"/>
        <v>Female Grade 8-6 Senior 17 &amp; Over U57kg</v>
      </c>
      <c r="S312" s="50" t="s">
        <v>105</v>
      </c>
      <c r="T312" s="50" t="s">
        <v>84</v>
      </c>
      <c r="U312" s="50" t="s">
        <v>116</v>
      </c>
      <c r="V312" s="50" t="s">
        <v>60</v>
      </c>
      <c r="W312" s="51" t="str">
        <f t="shared" si="15"/>
        <v>Female Grade 8-6 Senior 17 &amp; Over</v>
      </c>
    </row>
    <row r="313" spans="1:23" x14ac:dyDescent="0.2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  <c r="O313" s="17"/>
      <c r="P313" s="17"/>
      <c r="Q313" s="17"/>
      <c r="R313" s="17" t="str">
        <f t="shared" si="14"/>
        <v>Female Grade 8-6 Senior 17 &amp; Over U62kg</v>
      </c>
      <c r="S313" s="50" t="s">
        <v>105</v>
      </c>
      <c r="T313" s="50" t="s">
        <v>112</v>
      </c>
      <c r="U313" s="50" t="s">
        <v>116</v>
      </c>
      <c r="V313" s="50" t="s">
        <v>60</v>
      </c>
      <c r="W313" s="51" t="str">
        <f t="shared" si="15"/>
        <v>Female Grade 8-6 Senior 17 &amp; Over</v>
      </c>
    </row>
    <row r="314" spans="1:23" x14ac:dyDescent="0.2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  <c r="O314" s="17"/>
      <c r="P314" s="17"/>
      <c r="Q314" s="17"/>
      <c r="R314" s="17" t="str">
        <f t="shared" si="14"/>
        <v>Female Grade 8-6 Senior 17 &amp; Over U67kg</v>
      </c>
      <c r="S314" s="50" t="s">
        <v>105</v>
      </c>
      <c r="T314" s="50" t="s">
        <v>113</v>
      </c>
      <c r="U314" s="50" t="s">
        <v>116</v>
      </c>
      <c r="V314" s="50" t="s">
        <v>60</v>
      </c>
      <c r="W314" s="51" t="str">
        <f t="shared" si="15"/>
        <v>Female Grade 8-6 Senior 17 &amp; Over</v>
      </c>
    </row>
    <row r="315" spans="1:23" x14ac:dyDescent="0.2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  <c r="O315" s="17"/>
      <c r="P315" s="17"/>
      <c r="Q315" s="17"/>
      <c r="R315" s="17" t="str">
        <f t="shared" si="14"/>
        <v>Female Grade 8-6 Senior 17 &amp; Over U73kg</v>
      </c>
      <c r="S315" s="50" t="s">
        <v>105</v>
      </c>
      <c r="T315" s="50" t="s">
        <v>98</v>
      </c>
      <c r="U315" s="50" t="s">
        <v>116</v>
      </c>
      <c r="V315" s="50" t="s">
        <v>60</v>
      </c>
      <c r="W315" s="51" t="str">
        <f t="shared" si="15"/>
        <v>Female Grade 8-6 Senior 17 &amp; Over</v>
      </c>
    </row>
    <row r="316" spans="1:23" x14ac:dyDescent="0.2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  <c r="O316" s="17"/>
      <c r="P316" s="17"/>
      <c r="Q316" s="17"/>
      <c r="R316" s="17" t="str">
        <f t="shared" si="14"/>
        <v>Female Grade 8-6 Senior 17 &amp; Over O73 kg </v>
      </c>
      <c r="S316" s="50" t="s">
        <v>105</v>
      </c>
      <c r="T316" s="50" t="s">
        <v>114</v>
      </c>
      <c r="U316" s="50" t="s">
        <v>116</v>
      </c>
      <c r="V316" s="50" t="s">
        <v>60</v>
      </c>
      <c r="W316" s="51" t="str">
        <f t="shared" si="15"/>
        <v>Female Grade 8-6 Senior 17 &amp; Over</v>
      </c>
    </row>
    <row r="317" spans="1:23" x14ac:dyDescent="0.2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  <c r="O317" s="17"/>
      <c r="P317" s="17"/>
      <c r="Q317" s="17"/>
      <c r="R317" s="17" t="str">
        <f t="shared" si="14"/>
        <v>Male Grade 5-3 Senior 17 &amp; Over U54kg</v>
      </c>
      <c r="S317" s="50" t="s">
        <v>105</v>
      </c>
      <c r="T317" s="50" t="s">
        <v>106</v>
      </c>
      <c r="U317" s="50" t="s">
        <v>19</v>
      </c>
      <c r="V317" s="50" t="s">
        <v>59</v>
      </c>
      <c r="W317" s="51" t="str">
        <f t="shared" si="15"/>
        <v>Male Grade 5-3 Senior 17 &amp; Over</v>
      </c>
    </row>
    <row r="318" spans="1:23" x14ac:dyDescent="0.2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  <c r="O318" s="17"/>
      <c r="P318" s="17"/>
      <c r="Q318" s="17"/>
      <c r="R318" s="17" t="str">
        <f t="shared" si="14"/>
        <v>Male Grade 5-3 Senior 17 &amp; Over U58kg</v>
      </c>
      <c r="S318" s="50" t="s">
        <v>105</v>
      </c>
      <c r="T318" s="50" t="s">
        <v>107</v>
      </c>
      <c r="U318" s="50" t="s">
        <v>19</v>
      </c>
      <c r="V318" s="50" t="s">
        <v>59</v>
      </c>
      <c r="W318" s="51" t="str">
        <f t="shared" si="15"/>
        <v>Male Grade 5-3 Senior 17 &amp; Over</v>
      </c>
    </row>
    <row r="319" spans="1:23" x14ac:dyDescent="0.2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  <c r="O319" s="17"/>
      <c r="P319" s="17"/>
      <c r="Q319" s="17"/>
      <c r="R319" s="17" t="str">
        <f t="shared" si="14"/>
        <v>Male Grade 5-3 Senior 17 &amp; Over U63kg</v>
      </c>
      <c r="S319" s="50" t="s">
        <v>105</v>
      </c>
      <c r="T319" s="50" t="s">
        <v>96</v>
      </c>
      <c r="U319" s="50" t="s">
        <v>19</v>
      </c>
      <c r="V319" s="50" t="s">
        <v>59</v>
      </c>
      <c r="W319" s="51" t="str">
        <f t="shared" si="15"/>
        <v>Male Grade 5-3 Senior 17 &amp; Over</v>
      </c>
    </row>
    <row r="320" spans="1:23" x14ac:dyDescent="0.2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  <c r="O320" s="17"/>
      <c r="P320" s="17"/>
      <c r="Q320" s="17"/>
      <c r="R320" s="17" t="str">
        <f t="shared" si="14"/>
        <v>Male Grade 5-3 Senior 17 &amp; Over U68kg</v>
      </c>
      <c r="S320" s="50" t="s">
        <v>105</v>
      </c>
      <c r="T320" s="50" t="s">
        <v>97</v>
      </c>
      <c r="U320" s="50" t="s">
        <v>19</v>
      </c>
      <c r="V320" s="50" t="s">
        <v>59</v>
      </c>
      <c r="W320" s="51" t="str">
        <f t="shared" si="15"/>
        <v>Male Grade 5-3 Senior 17 &amp; Over</v>
      </c>
    </row>
    <row r="321" spans="1:23" x14ac:dyDescent="0.2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  <c r="O321" s="17"/>
      <c r="P321" s="17"/>
      <c r="Q321" s="17"/>
      <c r="R321" s="17" t="str">
        <f t="shared" si="14"/>
        <v>Male Grade 5-3 Senior 17 &amp; Over U74kg</v>
      </c>
      <c r="S321" s="50" t="s">
        <v>105</v>
      </c>
      <c r="T321" s="50" t="s">
        <v>108</v>
      </c>
      <c r="U321" s="50" t="s">
        <v>19</v>
      </c>
      <c r="V321" s="50" t="s">
        <v>59</v>
      </c>
      <c r="W321" s="51" t="str">
        <f t="shared" si="15"/>
        <v>Male Grade 5-3 Senior 17 &amp; Over</v>
      </c>
    </row>
    <row r="322" spans="1:23" x14ac:dyDescent="0.2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  <c r="O322" s="17"/>
      <c r="P322" s="17"/>
      <c r="Q322" s="17"/>
      <c r="R322" s="17" t="str">
        <f t="shared" si="14"/>
        <v>Male Grade 5-3 Senior 17 &amp; Over U80kg</v>
      </c>
      <c r="S322" s="50" t="s">
        <v>105</v>
      </c>
      <c r="T322" s="50" t="s">
        <v>109</v>
      </c>
      <c r="U322" s="50" t="s">
        <v>19</v>
      </c>
      <c r="V322" s="50" t="s">
        <v>59</v>
      </c>
      <c r="W322" s="51" t="str">
        <f t="shared" si="15"/>
        <v>Male Grade 5-3 Senior 17 &amp; Over</v>
      </c>
    </row>
    <row r="323" spans="1:23" x14ac:dyDescent="0.2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  <c r="O323" s="17"/>
      <c r="P323" s="17"/>
      <c r="Q323" s="17"/>
      <c r="R323" s="17" t="str">
        <f t="shared" si="14"/>
        <v>Male Grade 5-3 Senior 17 &amp; Over U87kg</v>
      </c>
      <c r="S323" s="50" t="s">
        <v>105</v>
      </c>
      <c r="T323" s="50" t="s">
        <v>110</v>
      </c>
      <c r="U323" s="50" t="s">
        <v>19</v>
      </c>
      <c r="V323" s="50" t="s">
        <v>59</v>
      </c>
      <c r="W323" s="51" t="str">
        <f t="shared" si="15"/>
        <v>Male Grade 5-3 Senior 17 &amp; Over</v>
      </c>
    </row>
    <row r="324" spans="1:23" x14ac:dyDescent="0.2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  <c r="O324" s="17"/>
      <c r="P324" s="17"/>
      <c r="Q324" s="17"/>
      <c r="R324" s="17" t="str">
        <f t="shared" si="14"/>
        <v>Male Grade 5-3 Senior 17 &amp; Over O87 kg </v>
      </c>
      <c r="S324" s="50" t="s">
        <v>105</v>
      </c>
      <c r="T324" s="50" t="s">
        <v>111</v>
      </c>
      <c r="U324" s="50" t="s">
        <v>19</v>
      </c>
      <c r="V324" s="50" t="s">
        <v>59</v>
      </c>
      <c r="W324" s="51" t="str">
        <f t="shared" si="15"/>
        <v>Male Grade 5-3 Senior 17 &amp; Over</v>
      </c>
    </row>
    <row r="325" spans="1:23" x14ac:dyDescent="0.2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  <c r="O325" s="17"/>
      <c r="P325" s="17"/>
      <c r="Q325" s="17"/>
      <c r="R325" s="17" t="str">
        <f t="shared" si="14"/>
        <v>Female Grade 5-3 Senior 17 &amp; Over U46kg</v>
      </c>
      <c r="S325" s="50" t="s">
        <v>105</v>
      </c>
      <c r="T325" s="50" t="s">
        <v>102</v>
      </c>
      <c r="U325" s="50" t="s">
        <v>19</v>
      </c>
      <c r="V325" s="50" t="s">
        <v>60</v>
      </c>
      <c r="W325" s="51" t="str">
        <f t="shared" si="15"/>
        <v>Female Grade 5-3 Senior 17 &amp; Over</v>
      </c>
    </row>
    <row r="326" spans="1:23" x14ac:dyDescent="0.2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  <c r="O326" s="17"/>
      <c r="P326" s="17"/>
      <c r="Q326" s="17"/>
      <c r="R326" s="17" t="str">
        <f t="shared" si="14"/>
        <v>Female Grade 5-3 Senior 17 &amp; Over U49kg</v>
      </c>
      <c r="S326" s="50" t="s">
        <v>105</v>
      </c>
      <c r="T326" s="50" t="s">
        <v>82</v>
      </c>
      <c r="U326" s="50" t="s">
        <v>19</v>
      </c>
      <c r="V326" s="50" t="s">
        <v>60</v>
      </c>
      <c r="W326" s="51" t="str">
        <f t="shared" si="15"/>
        <v>Female Grade 5-3 Senior 17 &amp; Over</v>
      </c>
    </row>
    <row r="327" spans="1:23" x14ac:dyDescent="0.2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  <c r="O327" s="17"/>
      <c r="P327" s="17"/>
      <c r="Q327" s="17"/>
      <c r="R327" s="17" t="str">
        <f t="shared" si="14"/>
        <v>Female Grade 5-3 Senior 17 &amp; Over U53kg</v>
      </c>
      <c r="S327" s="50" t="s">
        <v>105</v>
      </c>
      <c r="T327" s="50" t="s">
        <v>83</v>
      </c>
      <c r="U327" s="50" t="s">
        <v>19</v>
      </c>
      <c r="V327" s="50" t="s">
        <v>60</v>
      </c>
      <c r="W327" s="51" t="str">
        <f t="shared" si="15"/>
        <v>Female Grade 5-3 Senior 17 &amp; Over</v>
      </c>
    </row>
    <row r="328" spans="1:23" x14ac:dyDescent="0.2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  <c r="O328" s="17"/>
      <c r="P328" s="17"/>
      <c r="Q328" s="17"/>
      <c r="R328" s="17" t="str">
        <f t="shared" si="14"/>
        <v>Female Grade 5-3 Senior 17 &amp; Over U57kg</v>
      </c>
      <c r="S328" s="50" t="s">
        <v>105</v>
      </c>
      <c r="T328" s="50" t="s">
        <v>84</v>
      </c>
      <c r="U328" s="50" t="s">
        <v>19</v>
      </c>
      <c r="V328" s="50" t="s">
        <v>60</v>
      </c>
      <c r="W328" s="51" t="str">
        <f t="shared" si="15"/>
        <v>Female Grade 5-3 Senior 17 &amp; Over</v>
      </c>
    </row>
    <row r="329" spans="1:23" x14ac:dyDescent="0.2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  <c r="O329" s="17"/>
      <c r="P329" s="17"/>
      <c r="Q329" s="17"/>
      <c r="R329" s="17" t="str">
        <f t="shared" si="14"/>
        <v>Female Grade 5-3 Senior 17 &amp; Over U62kg</v>
      </c>
      <c r="S329" s="50" t="s">
        <v>105</v>
      </c>
      <c r="T329" s="50" t="s">
        <v>112</v>
      </c>
      <c r="U329" s="50" t="s">
        <v>19</v>
      </c>
      <c r="V329" s="50" t="s">
        <v>60</v>
      </c>
      <c r="W329" s="51" t="str">
        <f t="shared" si="15"/>
        <v>Female Grade 5-3 Senior 17 &amp; Over</v>
      </c>
    </row>
    <row r="330" spans="1:23" x14ac:dyDescent="0.2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  <c r="O330" s="17"/>
      <c r="P330" s="17"/>
      <c r="Q330" s="17"/>
      <c r="R330" s="17" t="str">
        <f t="shared" si="14"/>
        <v>Female Grade 5-3 Senior 17 &amp; Over U67kg</v>
      </c>
      <c r="S330" s="50" t="s">
        <v>105</v>
      </c>
      <c r="T330" s="50" t="s">
        <v>113</v>
      </c>
      <c r="U330" s="50" t="s">
        <v>19</v>
      </c>
      <c r="V330" s="50" t="s">
        <v>60</v>
      </c>
      <c r="W330" s="51" t="str">
        <f t="shared" si="15"/>
        <v>Female Grade 5-3 Senior 17 &amp; Over</v>
      </c>
    </row>
    <row r="331" spans="1:23" x14ac:dyDescent="0.2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  <c r="O331" s="17"/>
      <c r="P331" s="17"/>
      <c r="Q331" s="17"/>
      <c r="R331" s="17" t="str">
        <f t="shared" si="14"/>
        <v>Female Grade 5-3 Senior 17 &amp; Over U73kg</v>
      </c>
      <c r="S331" s="50" t="s">
        <v>105</v>
      </c>
      <c r="T331" s="50" t="s">
        <v>98</v>
      </c>
      <c r="U331" s="50" t="s">
        <v>19</v>
      </c>
      <c r="V331" s="50" t="s">
        <v>60</v>
      </c>
      <c r="W331" s="51" t="str">
        <f t="shared" si="15"/>
        <v>Female Grade 5-3 Senior 17 &amp; Over</v>
      </c>
    </row>
    <row r="332" spans="1:23" x14ac:dyDescent="0.2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  <c r="O332" s="17"/>
      <c r="P332" s="17"/>
      <c r="Q332" s="17"/>
      <c r="R332" s="17" t="str">
        <f t="shared" si="14"/>
        <v>Female Grade 5-3 Senior 17 &amp; Over O73 kg </v>
      </c>
      <c r="S332" s="50" t="s">
        <v>105</v>
      </c>
      <c r="T332" s="50" t="s">
        <v>114</v>
      </c>
      <c r="U332" s="50" t="s">
        <v>19</v>
      </c>
      <c r="V332" s="50" t="s">
        <v>60</v>
      </c>
      <c r="W332" s="51" t="str">
        <f t="shared" si="15"/>
        <v>Female Grade 5-3 Senior 17 &amp; Over</v>
      </c>
    </row>
    <row r="333" spans="1:23" x14ac:dyDescent="0.2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  <c r="O333" s="17"/>
      <c r="P333" s="17"/>
      <c r="Q333" s="17"/>
      <c r="R333" s="17" t="str">
        <f t="shared" si="14"/>
        <v>Male Grade 2-1 Senior 17 &amp; Over U54kg</v>
      </c>
      <c r="S333" s="50" t="s">
        <v>105</v>
      </c>
      <c r="T333" s="50" t="s">
        <v>106</v>
      </c>
      <c r="U333" s="50" t="s">
        <v>117</v>
      </c>
      <c r="V333" s="50" t="s">
        <v>59</v>
      </c>
      <c r="W333" s="51" t="str">
        <f t="shared" si="15"/>
        <v>Male Grade 2-1 Senior 17 &amp; Over</v>
      </c>
    </row>
    <row r="334" spans="1:23" x14ac:dyDescent="0.2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  <c r="O334" s="17"/>
      <c r="P334" s="17"/>
      <c r="Q334" s="17"/>
      <c r="R334" s="17" t="str">
        <f t="shared" ref="R334:R397" si="16">CONCATENATE(V334," ",U334," ",S334," ",T334)</f>
        <v>Male Grade 2-1 Senior 17 &amp; Over U58kg</v>
      </c>
      <c r="S334" s="50" t="s">
        <v>105</v>
      </c>
      <c r="T334" s="50" t="s">
        <v>107</v>
      </c>
      <c r="U334" s="50" t="s">
        <v>117</v>
      </c>
      <c r="V334" s="50" t="s">
        <v>59</v>
      </c>
      <c r="W334" s="51" t="str">
        <f t="shared" ref="W334:W397" si="17">CONCATENATE(V334," ",U334," ",S334,)</f>
        <v>Male Grade 2-1 Senior 17 &amp; Over</v>
      </c>
    </row>
    <row r="335" spans="1:23" x14ac:dyDescent="0.2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  <c r="O335" s="17"/>
      <c r="P335" s="17"/>
      <c r="Q335" s="17"/>
      <c r="R335" s="17" t="str">
        <f t="shared" si="16"/>
        <v>Male Grade 2-1 Senior 17 &amp; Over U63kg</v>
      </c>
      <c r="S335" s="50" t="s">
        <v>105</v>
      </c>
      <c r="T335" s="50" t="s">
        <v>96</v>
      </c>
      <c r="U335" s="50" t="s">
        <v>117</v>
      </c>
      <c r="V335" s="50" t="s">
        <v>59</v>
      </c>
      <c r="W335" s="51" t="str">
        <f t="shared" si="17"/>
        <v>Male Grade 2-1 Senior 17 &amp; Over</v>
      </c>
    </row>
    <row r="336" spans="1:23" x14ac:dyDescent="0.2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  <c r="O336" s="17"/>
      <c r="P336" s="17"/>
      <c r="Q336" s="17"/>
      <c r="R336" s="17" t="str">
        <f t="shared" si="16"/>
        <v>Male Grade 2-1 Senior 17 &amp; Over U68kg</v>
      </c>
      <c r="S336" s="50" t="s">
        <v>105</v>
      </c>
      <c r="T336" s="50" t="s">
        <v>97</v>
      </c>
      <c r="U336" s="50" t="s">
        <v>117</v>
      </c>
      <c r="V336" s="50" t="s">
        <v>59</v>
      </c>
      <c r="W336" s="51" t="str">
        <f t="shared" si="17"/>
        <v>Male Grade 2-1 Senior 17 &amp; Over</v>
      </c>
    </row>
    <row r="337" spans="1:23" x14ac:dyDescent="0.2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  <c r="O337" s="17"/>
      <c r="P337" s="17"/>
      <c r="Q337" s="17"/>
      <c r="R337" s="17" t="str">
        <f t="shared" si="16"/>
        <v>Male Grade 2-1 Senior 17 &amp; Over U74kg</v>
      </c>
      <c r="S337" s="50" t="s">
        <v>105</v>
      </c>
      <c r="T337" s="50" t="s">
        <v>108</v>
      </c>
      <c r="U337" s="50" t="s">
        <v>117</v>
      </c>
      <c r="V337" s="50" t="s">
        <v>59</v>
      </c>
      <c r="W337" s="51" t="str">
        <f t="shared" si="17"/>
        <v>Male Grade 2-1 Senior 17 &amp; Over</v>
      </c>
    </row>
    <row r="338" spans="1:23" x14ac:dyDescent="0.2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  <c r="O338" s="17"/>
      <c r="P338" s="17"/>
      <c r="Q338" s="17"/>
      <c r="R338" s="17" t="str">
        <f t="shared" si="16"/>
        <v>Male Grade 2-1 Senior 17 &amp; Over U80kg</v>
      </c>
      <c r="S338" s="50" t="s">
        <v>105</v>
      </c>
      <c r="T338" s="50" t="s">
        <v>109</v>
      </c>
      <c r="U338" s="50" t="s">
        <v>117</v>
      </c>
      <c r="V338" s="50" t="s">
        <v>59</v>
      </c>
      <c r="W338" s="51" t="str">
        <f t="shared" si="17"/>
        <v>Male Grade 2-1 Senior 17 &amp; Over</v>
      </c>
    </row>
    <row r="339" spans="1:23" x14ac:dyDescent="0.2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  <c r="O339" s="17"/>
      <c r="P339" s="17"/>
      <c r="Q339" s="17"/>
      <c r="R339" s="17" t="str">
        <f t="shared" si="16"/>
        <v>Male Grade 2-1 Senior 17 &amp; Over U87kg</v>
      </c>
      <c r="S339" s="50" t="s">
        <v>105</v>
      </c>
      <c r="T339" s="50" t="s">
        <v>110</v>
      </c>
      <c r="U339" s="50" t="s">
        <v>117</v>
      </c>
      <c r="V339" s="50" t="s">
        <v>59</v>
      </c>
      <c r="W339" s="51" t="str">
        <f t="shared" si="17"/>
        <v>Male Grade 2-1 Senior 17 &amp; Over</v>
      </c>
    </row>
    <row r="340" spans="1:23" x14ac:dyDescent="0.2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  <c r="O340" s="17"/>
      <c r="P340" s="17"/>
      <c r="Q340" s="17"/>
      <c r="R340" s="17" t="str">
        <f t="shared" si="16"/>
        <v>Male Grade 2-1 Senior 17 &amp; Over O87 kg </v>
      </c>
      <c r="S340" s="50" t="s">
        <v>105</v>
      </c>
      <c r="T340" s="50" t="s">
        <v>111</v>
      </c>
      <c r="U340" s="50" t="s">
        <v>117</v>
      </c>
      <c r="V340" s="50" t="s">
        <v>59</v>
      </c>
      <c r="W340" s="51" t="str">
        <f t="shared" si="17"/>
        <v>Male Grade 2-1 Senior 17 &amp; Over</v>
      </c>
    </row>
    <row r="341" spans="1:23" x14ac:dyDescent="0.2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  <c r="O341" s="17"/>
      <c r="P341" s="17"/>
      <c r="Q341" s="17"/>
      <c r="R341" s="17" t="str">
        <f t="shared" si="16"/>
        <v>Female Grade 2-1 Senior 17 &amp; Over U46kg</v>
      </c>
      <c r="S341" s="50" t="s">
        <v>105</v>
      </c>
      <c r="T341" s="50" t="s">
        <v>102</v>
      </c>
      <c r="U341" s="50" t="s">
        <v>117</v>
      </c>
      <c r="V341" s="50" t="s">
        <v>60</v>
      </c>
      <c r="W341" s="51" t="str">
        <f t="shared" si="17"/>
        <v>Female Grade 2-1 Senior 17 &amp; Over</v>
      </c>
    </row>
    <row r="342" spans="1:23" x14ac:dyDescent="0.2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  <c r="O342" s="17"/>
      <c r="P342" s="17"/>
      <c r="Q342" s="17"/>
      <c r="R342" s="17" t="str">
        <f t="shared" si="16"/>
        <v>Female Grade 2-1 Senior 17 &amp; Over U49kg</v>
      </c>
      <c r="S342" s="50" t="s">
        <v>105</v>
      </c>
      <c r="T342" s="50" t="s">
        <v>82</v>
      </c>
      <c r="U342" s="50" t="s">
        <v>117</v>
      </c>
      <c r="V342" s="50" t="s">
        <v>60</v>
      </c>
      <c r="W342" s="51" t="str">
        <f t="shared" si="17"/>
        <v>Female Grade 2-1 Senior 17 &amp; Over</v>
      </c>
    </row>
    <row r="343" spans="1:23" x14ac:dyDescent="0.2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  <c r="O343" s="17"/>
      <c r="P343" s="17"/>
      <c r="Q343" s="17"/>
      <c r="R343" s="17" t="str">
        <f t="shared" si="16"/>
        <v>Female Grade 2-1 Senior 17 &amp; Over U53kg</v>
      </c>
      <c r="S343" s="50" t="s">
        <v>105</v>
      </c>
      <c r="T343" s="50" t="s">
        <v>83</v>
      </c>
      <c r="U343" s="50" t="s">
        <v>117</v>
      </c>
      <c r="V343" s="50" t="s">
        <v>60</v>
      </c>
      <c r="W343" s="51" t="str">
        <f t="shared" si="17"/>
        <v>Female Grade 2-1 Senior 17 &amp; Over</v>
      </c>
    </row>
    <row r="344" spans="1:23" x14ac:dyDescent="0.2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  <c r="O344" s="17"/>
      <c r="P344" s="17"/>
      <c r="Q344" s="17"/>
      <c r="R344" s="17" t="str">
        <f t="shared" si="16"/>
        <v>Female Grade 2-1 Senior 17 &amp; Over U57kg</v>
      </c>
      <c r="S344" s="50" t="s">
        <v>105</v>
      </c>
      <c r="T344" s="50" t="s">
        <v>84</v>
      </c>
      <c r="U344" s="50" t="s">
        <v>117</v>
      </c>
      <c r="V344" s="50" t="s">
        <v>60</v>
      </c>
      <c r="W344" s="51" t="str">
        <f t="shared" si="17"/>
        <v>Female Grade 2-1 Senior 17 &amp; Over</v>
      </c>
    </row>
    <row r="345" spans="1:23" x14ac:dyDescent="0.2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  <c r="O345" s="17"/>
      <c r="P345" s="17"/>
      <c r="Q345" s="17"/>
      <c r="R345" s="17" t="str">
        <f t="shared" si="16"/>
        <v>Female Grade 2-1 Senior 17 &amp; Over U62kg</v>
      </c>
      <c r="S345" s="50" t="s">
        <v>105</v>
      </c>
      <c r="T345" s="50" t="s">
        <v>112</v>
      </c>
      <c r="U345" s="50" t="s">
        <v>117</v>
      </c>
      <c r="V345" s="50" t="s">
        <v>60</v>
      </c>
      <c r="W345" s="51" t="str">
        <f t="shared" si="17"/>
        <v>Female Grade 2-1 Senior 17 &amp; Over</v>
      </c>
    </row>
    <row r="346" spans="1:23" x14ac:dyDescent="0.2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  <c r="O346" s="17"/>
      <c r="P346" s="17"/>
      <c r="Q346" s="17"/>
      <c r="R346" s="17" t="str">
        <f t="shared" si="16"/>
        <v>Female Grade 2-1 Senior 17 &amp; Over U67kg</v>
      </c>
      <c r="S346" s="50" t="s">
        <v>105</v>
      </c>
      <c r="T346" s="50" t="s">
        <v>113</v>
      </c>
      <c r="U346" s="50" t="s">
        <v>117</v>
      </c>
      <c r="V346" s="50" t="s">
        <v>60</v>
      </c>
      <c r="W346" s="51" t="str">
        <f t="shared" si="17"/>
        <v>Female Grade 2-1 Senior 17 &amp; Over</v>
      </c>
    </row>
    <row r="347" spans="1:23" x14ac:dyDescent="0.2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  <c r="O347" s="17"/>
      <c r="P347" s="17"/>
      <c r="Q347" s="17"/>
      <c r="R347" s="17" t="str">
        <f t="shared" si="16"/>
        <v>Female Grade 2-1 Senior 17 &amp; Over U73kg</v>
      </c>
      <c r="S347" s="50" t="s">
        <v>105</v>
      </c>
      <c r="T347" s="50" t="s">
        <v>98</v>
      </c>
      <c r="U347" s="50" t="s">
        <v>117</v>
      </c>
      <c r="V347" s="50" t="s">
        <v>60</v>
      </c>
      <c r="W347" s="51" t="str">
        <f t="shared" si="17"/>
        <v>Female Grade 2-1 Senior 17 &amp; Over</v>
      </c>
    </row>
    <row r="348" spans="1:23" x14ac:dyDescent="0.2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  <c r="O348" s="17"/>
      <c r="P348" s="17"/>
      <c r="Q348" s="17"/>
      <c r="R348" s="17" t="str">
        <f t="shared" si="16"/>
        <v>Female Grade 2-1 Senior 17 &amp; Over O73 kg </v>
      </c>
      <c r="S348" s="50" t="s">
        <v>105</v>
      </c>
      <c r="T348" s="50" t="s">
        <v>114</v>
      </c>
      <c r="U348" s="50" t="s">
        <v>117</v>
      </c>
      <c r="V348" s="50" t="s">
        <v>60</v>
      </c>
      <c r="W348" s="51" t="str">
        <f t="shared" si="17"/>
        <v>Female Grade 2-1 Senior 17 &amp; Over</v>
      </c>
    </row>
    <row r="349" spans="1:23" x14ac:dyDescent="0.2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  <c r="O349" s="17"/>
      <c r="P349" s="17"/>
      <c r="Q349" s="17"/>
      <c r="R349" s="17" t="str">
        <f t="shared" si="16"/>
        <v>Male Black Belt Senior 17 &amp; Over U54kg</v>
      </c>
      <c r="S349" s="50" t="s">
        <v>105</v>
      </c>
      <c r="T349" s="50" t="s">
        <v>106</v>
      </c>
      <c r="U349" s="50" t="s">
        <v>62</v>
      </c>
      <c r="V349" s="50" t="s">
        <v>59</v>
      </c>
      <c r="W349" s="51" t="str">
        <f t="shared" si="17"/>
        <v>Male Black Belt Senior 17 &amp; Over</v>
      </c>
    </row>
    <row r="350" spans="1:23" x14ac:dyDescent="0.2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  <c r="O350" s="17"/>
      <c r="P350" s="17"/>
      <c r="Q350" s="17"/>
      <c r="R350" s="17" t="str">
        <f t="shared" si="16"/>
        <v>Male Black Belt Senior 17 &amp; Over U58kg</v>
      </c>
      <c r="S350" s="50" t="s">
        <v>105</v>
      </c>
      <c r="T350" s="50" t="s">
        <v>107</v>
      </c>
      <c r="U350" s="50" t="s">
        <v>62</v>
      </c>
      <c r="V350" s="50" t="s">
        <v>59</v>
      </c>
      <c r="W350" s="51" t="str">
        <f t="shared" si="17"/>
        <v>Male Black Belt Senior 17 &amp; Over</v>
      </c>
    </row>
    <row r="351" spans="1:23" x14ac:dyDescent="0.2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  <c r="O351" s="17"/>
      <c r="P351" s="17"/>
      <c r="Q351" s="17"/>
      <c r="R351" s="17" t="str">
        <f t="shared" si="16"/>
        <v>Male Black Belt Senior 17 &amp; Over U63kg</v>
      </c>
      <c r="S351" s="50" t="s">
        <v>105</v>
      </c>
      <c r="T351" s="50" t="s">
        <v>96</v>
      </c>
      <c r="U351" s="50" t="s">
        <v>62</v>
      </c>
      <c r="V351" s="50" t="s">
        <v>59</v>
      </c>
      <c r="W351" s="51" t="str">
        <f t="shared" si="17"/>
        <v>Male Black Belt Senior 17 &amp; Over</v>
      </c>
    </row>
    <row r="352" spans="1:23" x14ac:dyDescent="0.2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  <c r="O352" s="17"/>
      <c r="P352" s="17"/>
      <c r="Q352" s="17"/>
      <c r="R352" s="17" t="str">
        <f t="shared" si="16"/>
        <v>Male Black Belt Senior 17 &amp; Over U68kg</v>
      </c>
      <c r="S352" s="50" t="s">
        <v>105</v>
      </c>
      <c r="T352" s="50" t="s">
        <v>97</v>
      </c>
      <c r="U352" s="50" t="s">
        <v>62</v>
      </c>
      <c r="V352" s="50" t="s">
        <v>59</v>
      </c>
      <c r="W352" s="51" t="str">
        <f t="shared" si="17"/>
        <v>Male Black Belt Senior 17 &amp; Over</v>
      </c>
    </row>
    <row r="353" spans="1:23" x14ac:dyDescent="0.2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  <c r="O353" s="17"/>
      <c r="P353" s="17"/>
      <c r="Q353" s="17"/>
      <c r="R353" s="17" t="str">
        <f t="shared" si="16"/>
        <v>Male Black Belt Senior 17 &amp; Over U74kg</v>
      </c>
      <c r="S353" s="50" t="s">
        <v>105</v>
      </c>
      <c r="T353" s="50" t="s">
        <v>108</v>
      </c>
      <c r="U353" s="50" t="s">
        <v>62</v>
      </c>
      <c r="V353" s="50" t="s">
        <v>59</v>
      </c>
      <c r="W353" s="51" t="str">
        <f t="shared" si="17"/>
        <v>Male Black Belt Senior 17 &amp; Over</v>
      </c>
    </row>
    <row r="354" spans="1:23" x14ac:dyDescent="0.2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  <c r="O354" s="17"/>
      <c r="P354" s="17"/>
      <c r="Q354" s="17"/>
      <c r="R354" s="17" t="str">
        <f t="shared" si="16"/>
        <v>Male Black Belt Senior 17 &amp; Over U80kg</v>
      </c>
      <c r="S354" s="50" t="s">
        <v>105</v>
      </c>
      <c r="T354" s="50" t="s">
        <v>109</v>
      </c>
      <c r="U354" s="50" t="s">
        <v>62</v>
      </c>
      <c r="V354" s="50" t="s">
        <v>59</v>
      </c>
      <c r="W354" s="51" t="str">
        <f t="shared" si="17"/>
        <v>Male Black Belt Senior 17 &amp; Over</v>
      </c>
    </row>
    <row r="355" spans="1:23" x14ac:dyDescent="0.2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  <c r="O355" s="17"/>
      <c r="P355" s="17"/>
      <c r="Q355" s="17"/>
      <c r="R355" s="17" t="str">
        <f t="shared" si="16"/>
        <v>Male Black Belt Senior 17 &amp; Over U87kg</v>
      </c>
      <c r="S355" s="50" t="s">
        <v>105</v>
      </c>
      <c r="T355" s="50" t="s">
        <v>110</v>
      </c>
      <c r="U355" s="50" t="s">
        <v>62</v>
      </c>
      <c r="V355" s="50" t="s">
        <v>59</v>
      </c>
      <c r="W355" s="51" t="str">
        <f t="shared" si="17"/>
        <v>Male Black Belt Senior 17 &amp; Over</v>
      </c>
    </row>
    <row r="356" spans="1:23" x14ac:dyDescent="0.2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  <c r="O356" s="17"/>
      <c r="P356" s="17"/>
      <c r="Q356" s="17"/>
      <c r="R356" s="17" t="str">
        <f t="shared" si="16"/>
        <v>Male Black Belt Senior 17 &amp; Over O87 kg </v>
      </c>
      <c r="S356" s="50" t="s">
        <v>105</v>
      </c>
      <c r="T356" s="50" t="s">
        <v>111</v>
      </c>
      <c r="U356" s="50" t="s">
        <v>62</v>
      </c>
      <c r="V356" s="50" t="s">
        <v>59</v>
      </c>
      <c r="W356" s="51" t="str">
        <f t="shared" si="17"/>
        <v>Male Black Belt Senior 17 &amp; Over</v>
      </c>
    </row>
    <row r="357" spans="1:23" x14ac:dyDescent="0.2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  <c r="O357" s="17"/>
      <c r="P357" s="17"/>
      <c r="Q357" s="17"/>
      <c r="R357" s="17" t="str">
        <f t="shared" si="16"/>
        <v>Female Black Belt Senior 17 &amp; Over U46kg</v>
      </c>
      <c r="S357" s="50" t="s">
        <v>105</v>
      </c>
      <c r="T357" s="50" t="s">
        <v>102</v>
      </c>
      <c r="U357" s="50" t="s">
        <v>62</v>
      </c>
      <c r="V357" s="50" t="s">
        <v>60</v>
      </c>
      <c r="W357" s="51" t="str">
        <f t="shared" si="17"/>
        <v>Female Black Belt Senior 17 &amp; Over</v>
      </c>
    </row>
    <row r="358" spans="1:23" x14ac:dyDescent="0.2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  <c r="O358" s="17"/>
      <c r="P358" s="17"/>
      <c r="Q358" s="17"/>
      <c r="R358" s="17" t="str">
        <f t="shared" si="16"/>
        <v>Female Black Belt Senior 17 &amp; Over U49kg</v>
      </c>
      <c r="S358" s="50" t="s">
        <v>105</v>
      </c>
      <c r="T358" s="50" t="s">
        <v>82</v>
      </c>
      <c r="U358" s="50" t="s">
        <v>62</v>
      </c>
      <c r="V358" s="50" t="s">
        <v>60</v>
      </c>
      <c r="W358" s="51" t="str">
        <f t="shared" si="17"/>
        <v>Female Black Belt Senior 17 &amp; Over</v>
      </c>
    </row>
    <row r="359" spans="1:23" x14ac:dyDescent="0.2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  <c r="O359" s="17"/>
      <c r="P359" s="17"/>
      <c r="Q359" s="17"/>
      <c r="R359" s="17" t="str">
        <f t="shared" si="16"/>
        <v>Female Black Belt Senior 17 &amp; Over U53kg</v>
      </c>
      <c r="S359" s="50" t="s">
        <v>105</v>
      </c>
      <c r="T359" s="50" t="s">
        <v>83</v>
      </c>
      <c r="U359" s="50" t="s">
        <v>62</v>
      </c>
      <c r="V359" s="50" t="s">
        <v>60</v>
      </c>
      <c r="W359" s="51" t="str">
        <f t="shared" si="17"/>
        <v>Female Black Belt Senior 17 &amp; Over</v>
      </c>
    </row>
    <row r="360" spans="1:23" x14ac:dyDescent="0.2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  <c r="O360" s="17"/>
      <c r="P360" s="17"/>
      <c r="Q360" s="17"/>
      <c r="R360" s="17" t="str">
        <f t="shared" si="16"/>
        <v>Female Black Belt Senior 17 &amp; Over U57kg</v>
      </c>
      <c r="S360" s="50" t="s">
        <v>105</v>
      </c>
      <c r="T360" s="50" t="s">
        <v>84</v>
      </c>
      <c r="U360" s="50" t="s">
        <v>62</v>
      </c>
      <c r="V360" s="50" t="s">
        <v>60</v>
      </c>
      <c r="W360" s="51" t="str">
        <f t="shared" si="17"/>
        <v>Female Black Belt Senior 17 &amp; Over</v>
      </c>
    </row>
    <row r="361" spans="1:23" x14ac:dyDescent="0.2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  <c r="O361" s="17"/>
      <c r="P361" s="17"/>
      <c r="Q361" s="17"/>
      <c r="R361" s="17" t="str">
        <f t="shared" si="16"/>
        <v>Female Black Belt Senior 17 &amp; Over U62kg</v>
      </c>
      <c r="S361" s="50" t="s">
        <v>105</v>
      </c>
      <c r="T361" s="50" t="s">
        <v>112</v>
      </c>
      <c r="U361" s="50" t="s">
        <v>62</v>
      </c>
      <c r="V361" s="50" t="s">
        <v>60</v>
      </c>
      <c r="W361" s="51" t="str">
        <f t="shared" si="17"/>
        <v>Female Black Belt Senior 17 &amp; Over</v>
      </c>
    </row>
    <row r="362" spans="1:23" x14ac:dyDescent="0.2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  <c r="O362" s="17"/>
      <c r="P362" s="17"/>
      <c r="Q362" s="17"/>
      <c r="R362" s="17" t="str">
        <f t="shared" si="16"/>
        <v>Female Black Belt Senior 17 &amp; Over U67kg</v>
      </c>
      <c r="S362" s="50" t="s">
        <v>105</v>
      </c>
      <c r="T362" s="50" t="s">
        <v>113</v>
      </c>
      <c r="U362" s="50" t="s">
        <v>62</v>
      </c>
      <c r="V362" s="50" t="s">
        <v>60</v>
      </c>
      <c r="W362" s="51" t="str">
        <f t="shared" si="17"/>
        <v>Female Black Belt Senior 17 &amp; Over</v>
      </c>
    </row>
    <row r="363" spans="1:23" x14ac:dyDescent="0.2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  <c r="O363" s="17"/>
      <c r="P363" s="17"/>
      <c r="Q363" s="17"/>
      <c r="R363" s="17" t="str">
        <f t="shared" si="16"/>
        <v>Female Black Belt Senior 17 &amp; Over U73kg</v>
      </c>
      <c r="S363" s="50" t="s">
        <v>105</v>
      </c>
      <c r="T363" s="50" t="s">
        <v>98</v>
      </c>
      <c r="U363" s="50" t="s">
        <v>62</v>
      </c>
      <c r="V363" s="50" t="s">
        <v>60</v>
      </c>
      <c r="W363" s="51" t="str">
        <f t="shared" si="17"/>
        <v>Female Black Belt Senior 17 &amp; Over</v>
      </c>
    </row>
    <row r="364" spans="1:23" x14ac:dyDescent="0.2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  <c r="O364" s="17"/>
      <c r="P364" s="17"/>
      <c r="Q364" s="17"/>
      <c r="R364" s="17" t="str">
        <f t="shared" si="16"/>
        <v>Female Black Belt Senior 17 &amp; Over O73 kg </v>
      </c>
      <c r="S364" s="50" t="s">
        <v>105</v>
      </c>
      <c r="T364" s="50" t="s">
        <v>114</v>
      </c>
      <c r="U364" s="50" t="s">
        <v>62</v>
      </c>
      <c r="V364" s="50" t="s">
        <v>60</v>
      </c>
      <c r="W364" s="51" t="str">
        <f t="shared" si="17"/>
        <v>Female Black Belt Senior 17 &amp; Over</v>
      </c>
    </row>
    <row r="365" spans="1:23" x14ac:dyDescent="0.2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  <c r="O365" s="17"/>
      <c r="P365" s="17"/>
      <c r="Q365" s="17"/>
      <c r="R365" s="17" t="str">
        <f t="shared" si="16"/>
        <v>Male Grade 8-6 Veteran 35 &amp; Over U54kg</v>
      </c>
      <c r="S365" s="50" t="s">
        <v>127</v>
      </c>
      <c r="T365" s="50" t="s">
        <v>106</v>
      </c>
      <c r="U365" s="50" t="s">
        <v>116</v>
      </c>
      <c r="V365" s="50" t="s">
        <v>59</v>
      </c>
      <c r="W365" s="51" t="str">
        <f t="shared" si="17"/>
        <v>Male Grade 8-6 Veteran 35 &amp; Over</v>
      </c>
    </row>
    <row r="366" spans="1:23" x14ac:dyDescent="0.2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  <c r="O366" s="17"/>
      <c r="P366" s="17"/>
      <c r="Q366" s="17"/>
      <c r="R366" s="17" t="str">
        <f t="shared" si="16"/>
        <v>Male Grade 8-6 Veteran 35 &amp; Over U58kg</v>
      </c>
      <c r="S366" s="50" t="s">
        <v>127</v>
      </c>
      <c r="T366" s="50" t="s">
        <v>107</v>
      </c>
      <c r="U366" s="50" t="s">
        <v>116</v>
      </c>
      <c r="V366" s="50" t="s">
        <v>59</v>
      </c>
      <c r="W366" s="51" t="str">
        <f t="shared" si="17"/>
        <v>Male Grade 8-6 Veteran 35 &amp; Over</v>
      </c>
    </row>
    <row r="367" spans="1:23" x14ac:dyDescent="0.2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  <c r="O367" s="17"/>
      <c r="P367" s="17"/>
      <c r="Q367" s="17"/>
      <c r="R367" s="17" t="str">
        <f t="shared" si="16"/>
        <v>Male Grade 8-6 Veteran 35 &amp; Over U63kg</v>
      </c>
      <c r="S367" s="50" t="s">
        <v>127</v>
      </c>
      <c r="T367" s="50" t="s">
        <v>96</v>
      </c>
      <c r="U367" s="50" t="s">
        <v>116</v>
      </c>
      <c r="V367" s="50" t="s">
        <v>59</v>
      </c>
      <c r="W367" s="51" t="str">
        <f t="shared" si="17"/>
        <v>Male Grade 8-6 Veteran 35 &amp; Over</v>
      </c>
    </row>
    <row r="368" spans="1:23" x14ac:dyDescent="0.2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  <c r="O368" s="17"/>
      <c r="P368" s="17"/>
      <c r="Q368" s="17"/>
      <c r="R368" s="17" t="str">
        <f t="shared" si="16"/>
        <v>Male Grade 8-6 Veteran 35 &amp; Over U68kg</v>
      </c>
      <c r="S368" s="50" t="s">
        <v>127</v>
      </c>
      <c r="T368" s="50" t="s">
        <v>97</v>
      </c>
      <c r="U368" s="50" t="s">
        <v>116</v>
      </c>
      <c r="V368" s="50" t="s">
        <v>59</v>
      </c>
      <c r="W368" s="51" t="str">
        <f t="shared" si="17"/>
        <v>Male Grade 8-6 Veteran 35 &amp; Over</v>
      </c>
    </row>
    <row r="369" spans="1:23" x14ac:dyDescent="0.2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  <c r="O369" s="17"/>
      <c r="P369" s="17"/>
      <c r="Q369" s="17"/>
      <c r="R369" s="17" t="str">
        <f t="shared" si="16"/>
        <v>Male Grade 8-6 Veteran 35 &amp; Over U74kg</v>
      </c>
      <c r="S369" s="50" t="s">
        <v>127</v>
      </c>
      <c r="T369" s="50" t="s">
        <v>108</v>
      </c>
      <c r="U369" s="50" t="s">
        <v>116</v>
      </c>
      <c r="V369" s="50" t="s">
        <v>59</v>
      </c>
      <c r="W369" s="51" t="str">
        <f t="shared" si="17"/>
        <v>Male Grade 8-6 Veteran 35 &amp; Over</v>
      </c>
    </row>
    <row r="370" spans="1:23" x14ac:dyDescent="0.2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  <c r="O370" s="17"/>
      <c r="P370" s="17"/>
      <c r="Q370" s="17"/>
      <c r="R370" s="17" t="str">
        <f t="shared" si="16"/>
        <v>Male Grade 8-6 Veteran 35 &amp; Over U80kg</v>
      </c>
      <c r="S370" s="50" t="s">
        <v>127</v>
      </c>
      <c r="T370" s="50" t="s">
        <v>109</v>
      </c>
      <c r="U370" s="50" t="s">
        <v>116</v>
      </c>
      <c r="V370" s="50" t="s">
        <v>59</v>
      </c>
      <c r="W370" s="51" t="str">
        <f t="shared" si="17"/>
        <v>Male Grade 8-6 Veteran 35 &amp; Over</v>
      </c>
    </row>
    <row r="371" spans="1:23" x14ac:dyDescent="0.2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  <c r="O371" s="17"/>
      <c r="P371" s="17"/>
      <c r="Q371" s="17"/>
      <c r="R371" s="17" t="str">
        <f t="shared" si="16"/>
        <v>Male Grade 8-6 Veteran 35 &amp; Over U87kg</v>
      </c>
      <c r="S371" s="50" t="s">
        <v>127</v>
      </c>
      <c r="T371" s="50" t="s">
        <v>110</v>
      </c>
      <c r="U371" s="50" t="s">
        <v>116</v>
      </c>
      <c r="V371" s="50" t="s">
        <v>59</v>
      </c>
      <c r="W371" s="51" t="str">
        <f t="shared" si="17"/>
        <v>Male Grade 8-6 Veteran 35 &amp; Over</v>
      </c>
    </row>
    <row r="372" spans="1:23" x14ac:dyDescent="0.2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  <c r="O372" s="17"/>
      <c r="P372" s="17"/>
      <c r="Q372" s="17"/>
      <c r="R372" s="17" t="str">
        <f t="shared" si="16"/>
        <v>Male Grade 8-6 Veteran 35 &amp; Over O87 kg </v>
      </c>
      <c r="S372" s="50" t="s">
        <v>127</v>
      </c>
      <c r="T372" s="50" t="s">
        <v>111</v>
      </c>
      <c r="U372" s="50" t="s">
        <v>116</v>
      </c>
      <c r="V372" s="50" t="s">
        <v>59</v>
      </c>
      <c r="W372" s="51" t="str">
        <f t="shared" si="17"/>
        <v>Male Grade 8-6 Veteran 35 &amp; Over</v>
      </c>
    </row>
    <row r="373" spans="1:23" x14ac:dyDescent="0.2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  <c r="O373" s="17"/>
      <c r="P373" s="17"/>
      <c r="Q373" s="17"/>
      <c r="R373" s="17" t="str">
        <f t="shared" si="16"/>
        <v>Female Grade 8-6 Veteran 35 &amp; Over U46kg</v>
      </c>
      <c r="S373" s="50" t="s">
        <v>127</v>
      </c>
      <c r="T373" s="50" t="s">
        <v>102</v>
      </c>
      <c r="U373" s="50" t="s">
        <v>116</v>
      </c>
      <c r="V373" s="50" t="s">
        <v>60</v>
      </c>
      <c r="W373" s="51" t="str">
        <f t="shared" si="17"/>
        <v>Female Grade 8-6 Veteran 35 &amp; Over</v>
      </c>
    </row>
    <row r="374" spans="1:23" x14ac:dyDescent="0.2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  <c r="O374" s="17"/>
      <c r="P374" s="17"/>
      <c r="Q374" s="17"/>
      <c r="R374" s="17" t="str">
        <f t="shared" si="16"/>
        <v>Female Grade 8-6 Veteran 35 &amp; Over U49kg</v>
      </c>
      <c r="S374" s="50" t="s">
        <v>127</v>
      </c>
      <c r="T374" s="50" t="s">
        <v>82</v>
      </c>
      <c r="U374" s="50" t="s">
        <v>116</v>
      </c>
      <c r="V374" s="50" t="s">
        <v>60</v>
      </c>
      <c r="W374" s="51" t="str">
        <f t="shared" si="17"/>
        <v>Female Grade 8-6 Veteran 35 &amp; Over</v>
      </c>
    </row>
    <row r="375" spans="1:23" x14ac:dyDescent="0.2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  <c r="O375" s="17"/>
      <c r="P375" s="17"/>
      <c r="Q375" s="17"/>
      <c r="R375" s="17" t="str">
        <f t="shared" si="16"/>
        <v>Female Grade 8-6 Veteran 35 &amp; Over U53kg</v>
      </c>
      <c r="S375" s="50" t="s">
        <v>127</v>
      </c>
      <c r="T375" s="50" t="s">
        <v>83</v>
      </c>
      <c r="U375" s="50" t="s">
        <v>116</v>
      </c>
      <c r="V375" s="50" t="s">
        <v>60</v>
      </c>
      <c r="W375" s="51" t="str">
        <f t="shared" si="17"/>
        <v>Female Grade 8-6 Veteran 35 &amp; Over</v>
      </c>
    </row>
    <row r="376" spans="1:23" x14ac:dyDescent="0.2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  <c r="O376" s="17"/>
      <c r="P376" s="17"/>
      <c r="Q376" s="17"/>
      <c r="R376" s="17" t="str">
        <f t="shared" si="16"/>
        <v>Female Grade 8-6 Veteran 35 &amp; Over U57kg</v>
      </c>
      <c r="S376" s="50" t="s">
        <v>127</v>
      </c>
      <c r="T376" s="50" t="s">
        <v>84</v>
      </c>
      <c r="U376" s="50" t="s">
        <v>116</v>
      </c>
      <c r="V376" s="50" t="s">
        <v>60</v>
      </c>
      <c r="W376" s="51" t="str">
        <f t="shared" si="17"/>
        <v>Female Grade 8-6 Veteran 35 &amp; Over</v>
      </c>
    </row>
    <row r="377" spans="1:23" x14ac:dyDescent="0.2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  <c r="O377" s="17"/>
      <c r="P377" s="17"/>
      <c r="Q377" s="17"/>
      <c r="R377" s="17" t="str">
        <f t="shared" si="16"/>
        <v>Female Grade 8-6 Veteran 35 &amp; Over U62kg</v>
      </c>
      <c r="S377" s="50" t="s">
        <v>127</v>
      </c>
      <c r="T377" s="50" t="s">
        <v>112</v>
      </c>
      <c r="U377" s="50" t="s">
        <v>116</v>
      </c>
      <c r="V377" s="50" t="s">
        <v>60</v>
      </c>
      <c r="W377" s="51" t="str">
        <f t="shared" si="17"/>
        <v>Female Grade 8-6 Veteran 35 &amp; Over</v>
      </c>
    </row>
    <row r="378" spans="1:23" x14ac:dyDescent="0.2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  <c r="O378" s="17"/>
      <c r="P378" s="17"/>
      <c r="Q378" s="17"/>
      <c r="R378" s="17" t="str">
        <f t="shared" si="16"/>
        <v>Female Grade 8-6 Veteran 35 &amp; Over U67kg</v>
      </c>
      <c r="S378" s="50" t="s">
        <v>127</v>
      </c>
      <c r="T378" s="50" t="s">
        <v>113</v>
      </c>
      <c r="U378" s="50" t="s">
        <v>116</v>
      </c>
      <c r="V378" s="50" t="s">
        <v>60</v>
      </c>
      <c r="W378" s="51" t="str">
        <f t="shared" si="17"/>
        <v>Female Grade 8-6 Veteran 35 &amp; Over</v>
      </c>
    </row>
    <row r="379" spans="1:23" x14ac:dyDescent="0.2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  <c r="O379" s="17"/>
      <c r="P379" s="17"/>
      <c r="Q379" s="17"/>
      <c r="R379" s="17" t="str">
        <f t="shared" si="16"/>
        <v>Female Grade 8-6 Veteran 35 &amp; Over U73kg</v>
      </c>
      <c r="S379" s="50" t="s">
        <v>127</v>
      </c>
      <c r="T379" s="50" t="s">
        <v>98</v>
      </c>
      <c r="U379" s="50" t="s">
        <v>116</v>
      </c>
      <c r="V379" s="50" t="s">
        <v>60</v>
      </c>
      <c r="W379" s="51" t="str">
        <f t="shared" si="17"/>
        <v>Female Grade 8-6 Veteran 35 &amp; Over</v>
      </c>
    </row>
    <row r="380" spans="1:23" x14ac:dyDescent="0.2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  <c r="O380" s="17"/>
      <c r="P380" s="17"/>
      <c r="Q380" s="17"/>
      <c r="R380" s="17" t="str">
        <f t="shared" si="16"/>
        <v>Female Grade 8-6 Veteran 35 &amp; Over O73 kg </v>
      </c>
      <c r="S380" s="50" t="s">
        <v>127</v>
      </c>
      <c r="T380" s="50" t="s">
        <v>114</v>
      </c>
      <c r="U380" s="50" t="s">
        <v>116</v>
      </c>
      <c r="V380" s="50" t="s">
        <v>60</v>
      </c>
      <c r="W380" s="51" t="str">
        <f t="shared" si="17"/>
        <v>Female Grade 8-6 Veteran 35 &amp; Over</v>
      </c>
    </row>
    <row r="381" spans="1:23" x14ac:dyDescent="0.2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  <c r="O381" s="17"/>
      <c r="P381" s="17"/>
      <c r="Q381" s="17"/>
      <c r="R381" s="17" t="str">
        <f t="shared" si="16"/>
        <v>Male Grade 5-3 Veteran 35 &amp; Over U54kg</v>
      </c>
      <c r="S381" s="50" t="s">
        <v>127</v>
      </c>
      <c r="T381" s="50" t="s">
        <v>106</v>
      </c>
      <c r="U381" s="50" t="s">
        <v>19</v>
      </c>
      <c r="V381" s="50" t="s">
        <v>59</v>
      </c>
      <c r="W381" s="51" t="str">
        <f t="shared" si="17"/>
        <v>Male Grade 5-3 Veteran 35 &amp; Over</v>
      </c>
    </row>
    <row r="382" spans="1:23" x14ac:dyDescent="0.2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  <c r="O382" s="17"/>
      <c r="P382" s="17"/>
      <c r="Q382" s="17"/>
      <c r="R382" s="17" t="str">
        <f t="shared" si="16"/>
        <v>Male Grade 5-3 Veteran 35 &amp; Over U58kg</v>
      </c>
      <c r="S382" s="50" t="s">
        <v>127</v>
      </c>
      <c r="T382" s="50" t="s">
        <v>107</v>
      </c>
      <c r="U382" s="50" t="s">
        <v>19</v>
      </c>
      <c r="V382" s="50" t="s">
        <v>59</v>
      </c>
      <c r="W382" s="51" t="str">
        <f t="shared" si="17"/>
        <v>Male Grade 5-3 Veteran 35 &amp; Over</v>
      </c>
    </row>
    <row r="383" spans="1:23" x14ac:dyDescent="0.2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  <c r="O383" s="17"/>
      <c r="P383" s="17"/>
      <c r="Q383" s="17"/>
      <c r="R383" s="17" t="str">
        <f t="shared" si="16"/>
        <v>Male Grade 5-3 Veteran 35 &amp; Over U63kg</v>
      </c>
      <c r="S383" s="50" t="s">
        <v>127</v>
      </c>
      <c r="T383" s="50" t="s">
        <v>96</v>
      </c>
      <c r="U383" s="50" t="s">
        <v>19</v>
      </c>
      <c r="V383" s="50" t="s">
        <v>59</v>
      </c>
      <c r="W383" s="51" t="str">
        <f t="shared" si="17"/>
        <v>Male Grade 5-3 Veteran 35 &amp; Over</v>
      </c>
    </row>
    <row r="384" spans="1:23" x14ac:dyDescent="0.2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  <c r="O384" s="17"/>
      <c r="P384" s="17"/>
      <c r="Q384" s="17"/>
      <c r="R384" s="17" t="str">
        <f t="shared" si="16"/>
        <v>Male Grade 5-3 Veteran 35 &amp; Over U68kg</v>
      </c>
      <c r="S384" s="50" t="s">
        <v>127</v>
      </c>
      <c r="T384" s="50" t="s">
        <v>97</v>
      </c>
      <c r="U384" s="50" t="s">
        <v>19</v>
      </c>
      <c r="V384" s="50" t="s">
        <v>59</v>
      </c>
      <c r="W384" s="51" t="str">
        <f t="shared" si="17"/>
        <v>Male Grade 5-3 Veteran 35 &amp; Over</v>
      </c>
    </row>
    <row r="385" spans="1:23" x14ac:dyDescent="0.2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  <c r="O385" s="17"/>
      <c r="P385" s="17"/>
      <c r="Q385" s="17"/>
      <c r="R385" s="17" t="str">
        <f t="shared" si="16"/>
        <v>Male Grade 5-3 Veteran 35 &amp; Over U74kg</v>
      </c>
      <c r="S385" s="50" t="s">
        <v>127</v>
      </c>
      <c r="T385" s="50" t="s">
        <v>108</v>
      </c>
      <c r="U385" s="50" t="s">
        <v>19</v>
      </c>
      <c r="V385" s="50" t="s">
        <v>59</v>
      </c>
      <c r="W385" s="51" t="str">
        <f t="shared" si="17"/>
        <v>Male Grade 5-3 Veteran 35 &amp; Over</v>
      </c>
    </row>
    <row r="386" spans="1:23" x14ac:dyDescent="0.2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  <c r="O386" s="17"/>
      <c r="P386" s="17"/>
      <c r="Q386" s="17"/>
      <c r="R386" s="17" t="str">
        <f t="shared" si="16"/>
        <v>Male Grade 5-3 Veteran 35 &amp; Over U80kg</v>
      </c>
      <c r="S386" s="50" t="s">
        <v>127</v>
      </c>
      <c r="T386" s="50" t="s">
        <v>109</v>
      </c>
      <c r="U386" s="50" t="s">
        <v>19</v>
      </c>
      <c r="V386" s="50" t="s">
        <v>59</v>
      </c>
      <c r="W386" s="51" t="str">
        <f t="shared" si="17"/>
        <v>Male Grade 5-3 Veteran 35 &amp; Over</v>
      </c>
    </row>
    <row r="387" spans="1:23" x14ac:dyDescent="0.2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  <c r="O387" s="17"/>
      <c r="P387" s="17"/>
      <c r="Q387" s="17"/>
      <c r="R387" s="17" t="str">
        <f t="shared" si="16"/>
        <v>Male Grade 5-3 Veteran 35 &amp; Over U87kg</v>
      </c>
      <c r="S387" s="50" t="s">
        <v>127</v>
      </c>
      <c r="T387" s="50" t="s">
        <v>110</v>
      </c>
      <c r="U387" s="50" t="s">
        <v>19</v>
      </c>
      <c r="V387" s="50" t="s">
        <v>59</v>
      </c>
      <c r="W387" s="51" t="str">
        <f t="shared" si="17"/>
        <v>Male Grade 5-3 Veteran 35 &amp; Over</v>
      </c>
    </row>
    <row r="388" spans="1:23" x14ac:dyDescent="0.2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  <c r="O388" s="17"/>
      <c r="P388" s="17"/>
      <c r="Q388" s="17"/>
      <c r="R388" s="17" t="str">
        <f t="shared" si="16"/>
        <v>Male Grade 5-3 Veteran 35 &amp; Over O87 kg </v>
      </c>
      <c r="S388" s="50" t="s">
        <v>127</v>
      </c>
      <c r="T388" s="50" t="s">
        <v>111</v>
      </c>
      <c r="U388" s="50" t="s">
        <v>19</v>
      </c>
      <c r="V388" s="50" t="s">
        <v>59</v>
      </c>
      <c r="W388" s="51" t="str">
        <f t="shared" si="17"/>
        <v>Male Grade 5-3 Veteran 35 &amp; Over</v>
      </c>
    </row>
    <row r="389" spans="1:23" x14ac:dyDescent="0.2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  <c r="O389" s="17"/>
      <c r="P389" s="17"/>
      <c r="Q389" s="17"/>
      <c r="R389" s="17" t="str">
        <f t="shared" si="16"/>
        <v>Female Grade 5-3 Veteran 35 &amp; Over U46kg</v>
      </c>
      <c r="S389" s="50" t="s">
        <v>127</v>
      </c>
      <c r="T389" s="50" t="s">
        <v>102</v>
      </c>
      <c r="U389" s="50" t="s">
        <v>19</v>
      </c>
      <c r="V389" s="50" t="s">
        <v>60</v>
      </c>
      <c r="W389" s="51" t="str">
        <f t="shared" si="17"/>
        <v>Female Grade 5-3 Veteran 35 &amp; Over</v>
      </c>
    </row>
    <row r="390" spans="1:23" x14ac:dyDescent="0.2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  <c r="O390" s="17"/>
      <c r="P390" s="17"/>
      <c r="Q390" s="17"/>
      <c r="R390" s="17" t="str">
        <f t="shared" si="16"/>
        <v>Female Grade 5-3 Veteran 35 &amp; Over U49kg</v>
      </c>
      <c r="S390" s="50" t="s">
        <v>127</v>
      </c>
      <c r="T390" s="50" t="s">
        <v>82</v>
      </c>
      <c r="U390" s="50" t="s">
        <v>19</v>
      </c>
      <c r="V390" s="50" t="s">
        <v>60</v>
      </c>
      <c r="W390" s="51" t="str">
        <f t="shared" si="17"/>
        <v>Female Grade 5-3 Veteran 35 &amp; Over</v>
      </c>
    </row>
    <row r="391" spans="1:23" x14ac:dyDescent="0.2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  <c r="O391" s="17"/>
      <c r="P391" s="17"/>
      <c r="Q391" s="17"/>
      <c r="R391" s="17" t="str">
        <f t="shared" si="16"/>
        <v>Female Grade 5-3 Veteran 35 &amp; Over U53kg</v>
      </c>
      <c r="S391" s="50" t="s">
        <v>127</v>
      </c>
      <c r="T391" s="50" t="s">
        <v>83</v>
      </c>
      <c r="U391" s="50" t="s">
        <v>19</v>
      </c>
      <c r="V391" s="50" t="s">
        <v>60</v>
      </c>
      <c r="W391" s="51" t="str">
        <f t="shared" si="17"/>
        <v>Female Grade 5-3 Veteran 35 &amp; Over</v>
      </c>
    </row>
    <row r="392" spans="1:23" x14ac:dyDescent="0.2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  <c r="O392" s="17"/>
      <c r="P392" s="17"/>
      <c r="Q392" s="17"/>
      <c r="R392" s="17" t="str">
        <f t="shared" si="16"/>
        <v>Female Grade 5-3 Veteran 35 &amp; Over U57kg</v>
      </c>
      <c r="S392" s="50" t="s">
        <v>127</v>
      </c>
      <c r="T392" s="50" t="s">
        <v>84</v>
      </c>
      <c r="U392" s="50" t="s">
        <v>19</v>
      </c>
      <c r="V392" s="50" t="s">
        <v>60</v>
      </c>
      <c r="W392" s="51" t="str">
        <f t="shared" si="17"/>
        <v>Female Grade 5-3 Veteran 35 &amp; Over</v>
      </c>
    </row>
    <row r="393" spans="1:23" x14ac:dyDescent="0.2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  <c r="O393" s="17"/>
      <c r="P393" s="17"/>
      <c r="Q393" s="17"/>
      <c r="R393" s="17" t="str">
        <f t="shared" si="16"/>
        <v>Female Grade 5-3 Veteran 35 &amp; Over U62kg</v>
      </c>
      <c r="S393" s="50" t="s">
        <v>127</v>
      </c>
      <c r="T393" s="50" t="s">
        <v>112</v>
      </c>
      <c r="U393" s="50" t="s">
        <v>19</v>
      </c>
      <c r="V393" s="50" t="s">
        <v>60</v>
      </c>
      <c r="W393" s="51" t="str">
        <f t="shared" si="17"/>
        <v>Female Grade 5-3 Veteran 35 &amp; Over</v>
      </c>
    </row>
    <row r="394" spans="1:23" x14ac:dyDescent="0.2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  <c r="O394" s="17"/>
      <c r="P394" s="17"/>
      <c r="Q394" s="17"/>
      <c r="R394" s="17" t="str">
        <f t="shared" si="16"/>
        <v>Female Grade 5-3 Veteran 35 &amp; Over U67kg</v>
      </c>
      <c r="S394" s="50" t="s">
        <v>127</v>
      </c>
      <c r="T394" s="50" t="s">
        <v>113</v>
      </c>
      <c r="U394" s="50" t="s">
        <v>19</v>
      </c>
      <c r="V394" s="50" t="s">
        <v>60</v>
      </c>
      <c r="W394" s="51" t="str">
        <f t="shared" si="17"/>
        <v>Female Grade 5-3 Veteran 35 &amp; Over</v>
      </c>
    </row>
    <row r="395" spans="1:23" x14ac:dyDescent="0.2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  <c r="O395" s="17"/>
      <c r="P395" s="17"/>
      <c r="Q395" s="17"/>
      <c r="R395" s="17" t="str">
        <f t="shared" si="16"/>
        <v>Female Grade 5-3 Veteran 35 &amp; Over U73kg</v>
      </c>
      <c r="S395" s="50" t="s">
        <v>127</v>
      </c>
      <c r="T395" s="50" t="s">
        <v>98</v>
      </c>
      <c r="U395" s="50" t="s">
        <v>19</v>
      </c>
      <c r="V395" s="50" t="s">
        <v>60</v>
      </c>
      <c r="W395" s="51" t="str">
        <f t="shared" si="17"/>
        <v>Female Grade 5-3 Veteran 35 &amp; Over</v>
      </c>
    </row>
    <row r="396" spans="1:23" x14ac:dyDescent="0.2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  <c r="O396" s="17"/>
      <c r="P396" s="17"/>
      <c r="Q396" s="17"/>
      <c r="R396" s="17" t="str">
        <f t="shared" si="16"/>
        <v>Female Grade 5-3 Veteran 35 &amp; Over O73 kg </v>
      </c>
      <c r="S396" s="50" t="s">
        <v>127</v>
      </c>
      <c r="T396" s="50" t="s">
        <v>114</v>
      </c>
      <c r="U396" s="50" t="s">
        <v>19</v>
      </c>
      <c r="V396" s="50" t="s">
        <v>60</v>
      </c>
      <c r="W396" s="51" t="str">
        <f t="shared" si="17"/>
        <v>Female Grade 5-3 Veteran 35 &amp; Over</v>
      </c>
    </row>
    <row r="397" spans="1:23" x14ac:dyDescent="0.2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  <c r="O397" s="17"/>
      <c r="P397" s="17"/>
      <c r="Q397" s="17"/>
      <c r="R397" s="17" t="str">
        <f t="shared" si="16"/>
        <v>Male Grade 2-1 Veteran 35 &amp; Over U54kg</v>
      </c>
      <c r="S397" s="50" t="s">
        <v>127</v>
      </c>
      <c r="T397" s="50" t="s">
        <v>106</v>
      </c>
      <c r="U397" s="50" t="s">
        <v>117</v>
      </c>
      <c r="V397" s="50" t="s">
        <v>59</v>
      </c>
      <c r="W397" s="51" t="str">
        <f t="shared" si="17"/>
        <v>Male Grade 2-1 Veteran 35 &amp; Over</v>
      </c>
    </row>
    <row r="398" spans="1:23" x14ac:dyDescent="0.2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  <c r="O398" s="17"/>
      <c r="P398" s="17"/>
      <c r="Q398" s="17"/>
      <c r="R398" s="17" t="str">
        <f t="shared" ref="R398:R428" si="18">CONCATENATE(V398," ",U398," ",S398," ",T398)</f>
        <v>Male Grade 2-1 Veteran 35 &amp; Over U58kg</v>
      </c>
      <c r="S398" s="50" t="s">
        <v>127</v>
      </c>
      <c r="T398" s="50" t="s">
        <v>107</v>
      </c>
      <c r="U398" s="50" t="s">
        <v>117</v>
      </c>
      <c r="V398" s="50" t="s">
        <v>59</v>
      </c>
      <c r="W398" s="51" t="str">
        <f t="shared" ref="W398:W428" si="19">CONCATENATE(V398," ",U398," ",S398,)</f>
        <v>Male Grade 2-1 Veteran 35 &amp; Over</v>
      </c>
    </row>
    <row r="399" spans="1:23" x14ac:dyDescent="0.2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  <c r="O399" s="17"/>
      <c r="P399" s="17"/>
      <c r="Q399" s="17"/>
      <c r="R399" s="17" t="str">
        <f t="shared" si="18"/>
        <v>Male Grade 2-1 Veteran 35 &amp; Over U63kg</v>
      </c>
      <c r="S399" s="50" t="s">
        <v>127</v>
      </c>
      <c r="T399" s="50" t="s">
        <v>96</v>
      </c>
      <c r="U399" s="50" t="s">
        <v>117</v>
      </c>
      <c r="V399" s="50" t="s">
        <v>59</v>
      </c>
      <c r="W399" s="51" t="str">
        <f t="shared" si="19"/>
        <v>Male Grade 2-1 Veteran 35 &amp; Over</v>
      </c>
    </row>
    <row r="400" spans="1:23" x14ac:dyDescent="0.2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  <c r="O400" s="17"/>
      <c r="P400" s="17"/>
      <c r="Q400" s="17"/>
      <c r="R400" s="17" t="str">
        <f t="shared" si="18"/>
        <v>Male Grade 2-1 Veteran 35 &amp; Over U68kg</v>
      </c>
      <c r="S400" s="50" t="s">
        <v>127</v>
      </c>
      <c r="T400" s="50" t="s">
        <v>97</v>
      </c>
      <c r="U400" s="50" t="s">
        <v>117</v>
      </c>
      <c r="V400" s="50" t="s">
        <v>59</v>
      </c>
      <c r="W400" s="51" t="str">
        <f t="shared" si="19"/>
        <v>Male Grade 2-1 Veteran 35 &amp; Over</v>
      </c>
    </row>
    <row r="401" spans="1:23" x14ac:dyDescent="0.2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  <c r="O401" s="17"/>
      <c r="P401" s="17"/>
      <c r="Q401" s="17"/>
      <c r="R401" s="17" t="str">
        <f t="shared" si="18"/>
        <v>Male Grade 2-1 Veteran 35 &amp; Over U74kg</v>
      </c>
      <c r="S401" s="50" t="s">
        <v>127</v>
      </c>
      <c r="T401" s="50" t="s">
        <v>108</v>
      </c>
      <c r="U401" s="50" t="s">
        <v>117</v>
      </c>
      <c r="V401" s="50" t="s">
        <v>59</v>
      </c>
      <c r="W401" s="51" t="str">
        <f t="shared" si="19"/>
        <v>Male Grade 2-1 Veteran 35 &amp; Over</v>
      </c>
    </row>
    <row r="402" spans="1:23" x14ac:dyDescent="0.2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  <c r="O402" s="17"/>
      <c r="P402" s="17"/>
      <c r="Q402" s="17"/>
      <c r="R402" s="17" t="str">
        <f t="shared" si="18"/>
        <v>Male Grade 2-1 Veteran 35 &amp; Over U80kg</v>
      </c>
      <c r="S402" s="50" t="s">
        <v>127</v>
      </c>
      <c r="T402" s="50" t="s">
        <v>109</v>
      </c>
      <c r="U402" s="50" t="s">
        <v>117</v>
      </c>
      <c r="V402" s="50" t="s">
        <v>59</v>
      </c>
      <c r="W402" s="51" t="str">
        <f t="shared" si="19"/>
        <v>Male Grade 2-1 Veteran 35 &amp; Over</v>
      </c>
    </row>
    <row r="403" spans="1:23" x14ac:dyDescent="0.2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  <c r="O403" s="17"/>
      <c r="P403" s="17"/>
      <c r="Q403" s="17"/>
      <c r="R403" s="17" t="str">
        <f t="shared" si="18"/>
        <v>Male Grade 2-1 Veteran 35 &amp; Over U87kg</v>
      </c>
      <c r="S403" s="50" t="s">
        <v>127</v>
      </c>
      <c r="T403" s="50" t="s">
        <v>110</v>
      </c>
      <c r="U403" s="50" t="s">
        <v>117</v>
      </c>
      <c r="V403" s="50" t="s">
        <v>59</v>
      </c>
      <c r="W403" s="51" t="str">
        <f t="shared" si="19"/>
        <v>Male Grade 2-1 Veteran 35 &amp; Over</v>
      </c>
    </row>
    <row r="404" spans="1:23" x14ac:dyDescent="0.2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  <c r="O404" s="17"/>
      <c r="P404" s="17"/>
      <c r="Q404" s="17"/>
      <c r="R404" s="17" t="str">
        <f t="shared" si="18"/>
        <v>Male Grade 2-1 Veteran 35 &amp; Over O87 kg </v>
      </c>
      <c r="S404" s="50" t="s">
        <v>127</v>
      </c>
      <c r="T404" s="50" t="s">
        <v>111</v>
      </c>
      <c r="U404" s="50" t="s">
        <v>117</v>
      </c>
      <c r="V404" s="50" t="s">
        <v>59</v>
      </c>
      <c r="W404" s="51" t="str">
        <f t="shared" si="19"/>
        <v>Male Grade 2-1 Veteran 35 &amp; Over</v>
      </c>
    </row>
    <row r="405" spans="1:23" x14ac:dyDescent="0.2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  <c r="O405" s="17"/>
      <c r="P405" s="17"/>
      <c r="Q405" s="17"/>
      <c r="R405" s="17" t="str">
        <f t="shared" si="18"/>
        <v>Female Grade 2-1 Veteran 35 &amp; Over U46kg</v>
      </c>
      <c r="S405" s="50" t="s">
        <v>127</v>
      </c>
      <c r="T405" s="50" t="s">
        <v>102</v>
      </c>
      <c r="U405" s="50" t="s">
        <v>117</v>
      </c>
      <c r="V405" s="50" t="s">
        <v>60</v>
      </c>
      <c r="W405" s="51" t="str">
        <f t="shared" si="19"/>
        <v>Female Grade 2-1 Veteran 35 &amp; Over</v>
      </c>
    </row>
    <row r="406" spans="1:23" x14ac:dyDescent="0.2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  <c r="O406" s="17"/>
      <c r="P406" s="17"/>
      <c r="Q406" s="17"/>
      <c r="R406" s="17" t="str">
        <f t="shared" si="18"/>
        <v>Female Grade 2-1 Veteran 35 &amp; Over U49kg</v>
      </c>
      <c r="S406" s="50" t="s">
        <v>127</v>
      </c>
      <c r="T406" s="50" t="s">
        <v>82</v>
      </c>
      <c r="U406" s="50" t="s">
        <v>117</v>
      </c>
      <c r="V406" s="50" t="s">
        <v>60</v>
      </c>
      <c r="W406" s="51" t="str">
        <f t="shared" si="19"/>
        <v>Female Grade 2-1 Veteran 35 &amp; Over</v>
      </c>
    </row>
    <row r="407" spans="1:23" x14ac:dyDescent="0.2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  <c r="O407" s="17"/>
      <c r="P407" s="17"/>
      <c r="Q407" s="17"/>
      <c r="R407" s="17" t="str">
        <f t="shared" si="18"/>
        <v>Female Grade 2-1 Veteran 35 &amp; Over U53kg</v>
      </c>
      <c r="S407" s="50" t="s">
        <v>127</v>
      </c>
      <c r="T407" s="50" t="s">
        <v>83</v>
      </c>
      <c r="U407" s="50" t="s">
        <v>117</v>
      </c>
      <c r="V407" s="50" t="s">
        <v>60</v>
      </c>
      <c r="W407" s="51" t="str">
        <f t="shared" si="19"/>
        <v>Female Grade 2-1 Veteran 35 &amp; Over</v>
      </c>
    </row>
    <row r="408" spans="1:23" x14ac:dyDescent="0.2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  <c r="O408" s="17"/>
      <c r="P408" s="17"/>
      <c r="Q408" s="17"/>
      <c r="R408" s="17" t="str">
        <f t="shared" si="18"/>
        <v>Female Grade 2-1 Veteran 35 &amp; Over U57kg</v>
      </c>
      <c r="S408" s="50" t="s">
        <v>127</v>
      </c>
      <c r="T408" s="50" t="s">
        <v>84</v>
      </c>
      <c r="U408" s="50" t="s">
        <v>117</v>
      </c>
      <c r="V408" s="50" t="s">
        <v>60</v>
      </c>
      <c r="W408" s="51" t="str">
        <f t="shared" si="19"/>
        <v>Female Grade 2-1 Veteran 35 &amp; Over</v>
      </c>
    </row>
    <row r="409" spans="1:23" x14ac:dyDescent="0.2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  <c r="O409" s="17"/>
      <c r="P409" s="17"/>
      <c r="Q409" s="17"/>
      <c r="R409" s="17" t="str">
        <f t="shared" si="18"/>
        <v>Female Grade 2-1 Veteran 35 &amp; Over U62kg</v>
      </c>
      <c r="S409" s="50" t="s">
        <v>127</v>
      </c>
      <c r="T409" s="50" t="s">
        <v>112</v>
      </c>
      <c r="U409" s="50" t="s">
        <v>117</v>
      </c>
      <c r="V409" s="50" t="s">
        <v>60</v>
      </c>
      <c r="W409" s="51" t="str">
        <f t="shared" si="19"/>
        <v>Female Grade 2-1 Veteran 35 &amp; Over</v>
      </c>
    </row>
    <row r="410" spans="1:23" x14ac:dyDescent="0.2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  <c r="O410" s="17"/>
      <c r="P410" s="17"/>
      <c r="Q410" s="17"/>
      <c r="R410" s="17" t="str">
        <f t="shared" si="18"/>
        <v>Female Grade 2-1 Veteran 35 &amp; Over U67kg</v>
      </c>
      <c r="S410" s="50" t="s">
        <v>127</v>
      </c>
      <c r="T410" s="50" t="s">
        <v>113</v>
      </c>
      <c r="U410" s="50" t="s">
        <v>117</v>
      </c>
      <c r="V410" s="50" t="s">
        <v>60</v>
      </c>
      <c r="W410" s="51" t="str">
        <f t="shared" si="19"/>
        <v>Female Grade 2-1 Veteran 35 &amp; Over</v>
      </c>
    </row>
    <row r="411" spans="1:23" x14ac:dyDescent="0.2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  <c r="O411" s="17"/>
      <c r="P411" s="17"/>
      <c r="Q411" s="17"/>
      <c r="R411" s="17" t="str">
        <f t="shared" si="18"/>
        <v>Female Grade 2-1 Veteran 35 &amp; Over U73kg</v>
      </c>
      <c r="S411" s="50" t="s">
        <v>127</v>
      </c>
      <c r="T411" s="50" t="s">
        <v>98</v>
      </c>
      <c r="U411" s="50" t="s">
        <v>117</v>
      </c>
      <c r="V411" s="50" t="s">
        <v>60</v>
      </c>
      <c r="W411" s="51" t="str">
        <f t="shared" si="19"/>
        <v>Female Grade 2-1 Veteran 35 &amp; Over</v>
      </c>
    </row>
    <row r="412" spans="1:23" x14ac:dyDescent="0.2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  <c r="O412" s="17"/>
      <c r="P412" s="17"/>
      <c r="Q412" s="17"/>
      <c r="R412" s="17" t="str">
        <f t="shared" si="18"/>
        <v>Female Grade 2-1 Veteran 35 &amp; Over O73 kg </v>
      </c>
      <c r="S412" s="50" t="s">
        <v>127</v>
      </c>
      <c r="T412" s="50" t="s">
        <v>114</v>
      </c>
      <c r="U412" s="50" t="s">
        <v>117</v>
      </c>
      <c r="V412" s="50" t="s">
        <v>60</v>
      </c>
      <c r="W412" s="51" t="str">
        <f t="shared" si="19"/>
        <v>Female Grade 2-1 Veteran 35 &amp; Over</v>
      </c>
    </row>
    <row r="413" spans="1:23" x14ac:dyDescent="0.2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  <c r="O413" s="17"/>
      <c r="P413" s="17"/>
      <c r="Q413" s="17"/>
      <c r="R413" s="17" t="str">
        <f t="shared" si="18"/>
        <v>Male Black Belt Veteran 35 &amp; Over U54kg</v>
      </c>
      <c r="S413" s="50" t="s">
        <v>127</v>
      </c>
      <c r="T413" s="50" t="s">
        <v>106</v>
      </c>
      <c r="U413" s="50" t="s">
        <v>62</v>
      </c>
      <c r="V413" s="50" t="s">
        <v>59</v>
      </c>
      <c r="W413" s="51" t="str">
        <f t="shared" si="19"/>
        <v>Male Black Belt Veteran 35 &amp; Over</v>
      </c>
    </row>
    <row r="414" spans="1:23" x14ac:dyDescent="0.2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  <c r="O414" s="17"/>
      <c r="P414" s="17"/>
      <c r="Q414" s="17"/>
      <c r="R414" s="17" t="str">
        <f t="shared" si="18"/>
        <v>Male Black Belt Veteran 35 &amp; Over U58kg</v>
      </c>
      <c r="S414" s="50" t="s">
        <v>127</v>
      </c>
      <c r="T414" s="50" t="s">
        <v>107</v>
      </c>
      <c r="U414" s="50" t="s">
        <v>62</v>
      </c>
      <c r="V414" s="50" t="s">
        <v>59</v>
      </c>
      <c r="W414" s="51" t="str">
        <f t="shared" si="19"/>
        <v>Male Black Belt Veteran 35 &amp; Over</v>
      </c>
    </row>
    <row r="415" spans="1:23" x14ac:dyDescent="0.2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  <c r="O415" s="17"/>
      <c r="P415" s="17"/>
      <c r="Q415" s="17"/>
      <c r="R415" s="17" t="str">
        <f t="shared" si="18"/>
        <v>Male Black Belt Veteran 35 &amp; Over U63kg</v>
      </c>
      <c r="S415" s="50" t="s">
        <v>127</v>
      </c>
      <c r="T415" s="50" t="s">
        <v>96</v>
      </c>
      <c r="U415" s="50" t="s">
        <v>62</v>
      </c>
      <c r="V415" s="50" t="s">
        <v>59</v>
      </c>
      <c r="W415" s="51" t="str">
        <f t="shared" si="19"/>
        <v>Male Black Belt Veteran 35 &amp; Over</v>
      </c>
    </row>
    <row r="416" spans="1:23" x14ac:dyDescent="0.2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  <c r="O416" s="17"/>
      <c r="P416" s="17"/>
      <c r="Q416" s="17"/>
      <c r="R416" s="17" t="str">
        <f t="shared" si="18"/>
        <v>Male Black Belt Veteran 35 &amp; Over U68kg</v>
      </c>
      <c r="S416" s="50" t="s">
        <v>127</v>
      </c>
      <c r="T416" s="50" t="s">
        <v>97</v>
      </c>
      <c r="U416" s="50" t="s">
        <v>62</v>
      </c>
      <c r="V416" s="50" t="s">
        <v>59</v>
      </c>
      <c r="W416" s="51" t="str">
        <f t="shared" si="19"/>
        <v>Male Black Belt Veteran 35 &amp; Over</v>
      </c>
    </row>
    <row r="417" spans="1:23" x14ac:dyDescent="0.2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  <c r="O417" s="17"/>
      <c r="P417" s="17"/>
      <c r="Q417" s="17"/>
      <c r="R417" s="17" t="str">
        <f t="shared" si="18"/>
        <v>Male Black Belt Veteran 35 &amp; Over U74kg</v>
      </c>
      <c r="S417" s="50" t="s">
        <v>127</v>
      </c>
      <c r="T417" s="50" t="s">
        <v>108</v>
      </c>
      <c r="U417" s="50" t="s">
        <v>62</v>
      </c>
      <c r="V417" s="50" t="s">
        <v>59</v>
      </c>
      <c r="W417" s="51" t="str">
        <f t="shared" si="19"/>
        <v>Male Black Belt Veteran 35 &amp; Over</v>
      </c>
    </row>
    <row r="418" spans="1:23" x14ac:dyDescent="0.2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  <c r="O418" s="17"/>
      <c r="P418" s="17"/>
      <c r="Q418" s="17"/>
      <c r="R418" s="17" t="str">
        <f t="shared" si="18"/>
        <v>Male Black Belt Veteran 35 &amp; Over U80kg</v>
      </c>
      <c r="S418" s="50" t="s">
        <v>127</v>
      </c>
      <c r="T418" s="50" t="s">
        <v>109</v>
      </c>
      <c r="U418" s="50" t="s">
        <v>62</v>
      </c>
      <c r="V418" s="50" t="s">
        <v>59</v>
      </c>
      <c r="W418" s="51" t="str">
        <f t="shared" si="19"/>
        <v>Male Black Belt Veteran 35 &amp; Over</v>
      </c>
    </row>
    <row r="419" spans="1:23" x14ac:dyDescent="0.2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  <c r="O419" s="17"/>
      <c r="P419" s="17"/>
      <c r="Q419" s="17"/>
      <c r="R419" s="17" t="str">
        <f t="shared" si="18"/>
        <v>Male Black Belt Veteran 35 &amp; Over U87kg</v>
      </c>
      <c r="S419" s="50" t="s">
        <v>127</v>
      </c>
      <c r="T419" s="50" t="s">
        <v>110</v>
      </c>
      <c r="U419" s="50" t="s">
        <v>62</v>
      </c>
      <c r="V419" s="50" t="s">
        <v>59</v>
      </c>
      <c r="W419" s="51" t="str">
        <f t="shared" si="19"/>
        <v>Male Black Belt Veteran 35 &amp; Over</v>
      </c>
    </row>
    <row r="420" spans="1:23" x14ac:dyDescent="0.2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  <c r="O420" s="17"/>
      <c r="P420" s="17"/>
      <c r="Q420" s="17"/>
      <c r="R420" s="17" t="str">
        <f t="shared" si="18"/>
        <v>Male Black Belt Veteran 35 &amp; Over O87 kg </v>
      </c>
      <c r="S420" s="50" t="s">
        <v>127</v>
      </c>
      <c r="T420" s="50" t="s">
        <v>111</v>
      </c>
      <c r="U420" s="50" t="s">
        <v>62</v>
      </c>
      <c r="V420" s="50" t="s">
        <v>59</v>
      </c>
      <c r="W420" s="51" t="str">
        <f t="shared" si="19"/>
        <v>Male Black Belt Veteran 35 &amp; Over</v>
      </c>
    </row>
    <row r="421" spans="1:23" x14ac:dyDescent="0.2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  <c r="O421" s="17"/>
      <c r="P421" s="17"/>
      <c r="Q421" s="17"/>
      <c r="R421" s="17" t="str">
        <f t="shared" si="18"/>
        <v>Female Black Belt Veteran 35 &amp; Over U46kg</v>
      </c>
      <c r="S421" s="50" t="s">
        <v>127</v>
      </c>
      <c r="T421" s="50" t="s">
        <v>102</v>
      </c>
      <c r="U421" s="50" t="s">
        <v>62</v>
      </c>
      <c r="V421" s="50" t="s">
        <v>60</v>
      </c>
      <c r="W421" s="51" t="str">
        <f t="shared" si="19"/>
        <v>Female Black Belt Veteran 35 &amp; Over</v>
      </c>
    </row>
    <row r="422" spans="1:23" x14ac:dyDescent="0.2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  <c r="O422" s="17"/>
      <c r="P422" s="17"/>
      <c r="Q422" s="17"/>
      <c r="R422" s="17" t="str">
        <f t="shared" si="18"/>
        <v>Female Black Belt Veteran 35 &amp; Over U49kg</v>
      </c>
      <c r="S422" s="50" t="s">
        <v>127</v>
      </c>
      <c r="T422" s="50" t="s">
        <v>82</v>
      </c>
      <c r="U422" s="50" t="s">
        <v>62</v>
      </c>
      <c r="V422" s="50" t="s">
        <v>60</v>
      </c>
      <c r="W422" s="51" t="str">
        <f t="shared" si="19"/>
        <v>Female Black Belt Veteran 35 &amp; Over</v>
      </c>
    </row>
    <row r="423" spans="1:23" x14ac:dyDescent="0.2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  <c r="O423" s="17"/>
      <c r="P423" s="17"/>
      <c r="Q423" s="17"/>
      <c r="R423" s="17" t="str">
        <f t="shared" si="18"/>
        <v>Female Black Belt Veteran 35 &amp; Over U53kg</v>
      </c>
      <c r="S423" s="50" t="s">
        <v>127</v>
      </c>
      <c r="T423" s="50" t="s">
        <v>83</v>
      </c>
      <c r="U423" s="50" t="s">
        <v>62</v>
      </c>
      <c r="V423" s="50" t="s">
        <v>60</v>
      </c>
      <c r="W423" s="51" t="str">
        <f t="shared" si="19"/>
        <v>Female Black Belt Veteran 35 &amp; Over</v>
      </c>
    </row>
    <row r="424" spans="1:23" x14ac:dyDescent="0.2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  <c r="O424" s="17"/>
      <c r="P424" s="17"/>
      <c r="Q424" s="17"/>
      <c r="R424" s="17" t="str">
        <f t="shared" si="18"/>
        <v>Female Black Belt Veteran 35 &amp; Over U57kg</v>
      </c>
      <c r="S424" s="50" t="s">
        <v>127</v>
      </c>
      <c r="T424" s="50" t="s">
        <v>84</v>
      </c>
      <c r="U424" s="50" t="s">
        <v>62</v>
      </c>
      <c r="V424" s="50" t="s">
        <v>60</v>
      </c>
      <c r="W424" s="51" t="str">
        <f t="shared" si="19"/>
        <v>Female Black Belt Veteran 35 &amp; Over</v>
      </c>
    </row>
    <row r="425" spans="1:23" x14ac:dyDescent="0.2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  <c r="O425" s="17"/>
      <c r="P425" s="17"/>
      <c r="Q425" s="17"/>
      <c r="R425" s="17" t="str">
        <f t="shared" si="18"/>
        <v>Female Black Belt Veteran 35 &amp; Over U62kg</v>
      </c>
      <c r="S425" s="50" t="s">
        <v>127</v>
      </c>
      <c r="T425" s="50" t="s">
        <v>112</v>
      </c>
      <c r="U425" s="50" t="s">
        <v>62</v>
      </c>
      <c r="V425" s="50" t="s">
        <v>60</v>
      </c>
      <c r="W425" s="51" t="str">
        <f t="shared" si="19"/>
        <v>Female Black Belt Veteran 35 &amp; Over</v>
      </c>
    </row>
    <row r="426" spans="1:23" x14ac:dyDescent="0.2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  <c r="O426" s="17"/>
      <c r="P426" s="17"/>
      <c r="Q426" s="17"/>
      <c r="R426" s="17" t="str">
        <f t="shared" si="18"/>
        <v>Female Black Belt Veteran 35 &amp; Over U67kg</v>
      </c>
      <c r="S426" s="50" t="s">
        <v>127</v>
      </c>
      <c r="T426" s="50" t="s">
        <v>113</v>
      </c>
      <c r="U426" s="50" t="s">
        <v>62</v>
      </c>
      <c r="V426" s="50" t="s">
        <v>60</v>
      </c>
      <c r="W426" s="51" t="str">
        <f t="shared" si="19"/>
        <v>Female Black Belt Veteran 35 &amp; Over</v>
      </c>
    </row>
    <row r="427" spans="1:23" x14ac:dyDescent="0.2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  <c r="O427" s="17"/>
      <c r="P427" s="17"/>
      <c r="Q427" s="17"/>
      <c r="R427" s="17" t="str">
        <f t="shared" si="18"/>
        <v>Female Black Belt Veteran 35 &amp; Over U73kg</v>
      </c>
      <c r="S427" s="50" t="s">
        <v>127</v>
      </c>
      <c r="T427" s="50" t="s">
        <v>98</v>
      </c>
      <c r="U427" s="50" t="s">
        <v>62</v>
      </c>
      <c r="V427" s="50" t="s">
        <v>60</v>
      </c>
      <c r="W427" s="51" t="str">
        <f t="shared" si="19"/>
        <v>Female Black Belt Veteran 35 &amp; Over</v>
      </c>
    </row>
    <row r="428" spans="1:23" x14ac:dyDescent="0.2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  <c r="O428" s="17"/>
      <c r="P428" s="17"/>
      <c r="Q428" s="17"/>
      <c r="R428" s="17" t="str">
        <f t="shared" si="18"/>
        <v>Female Black Belt Veteran 35 &amp; Over O73 kg </v>
      </c>
      <c r="S428" s="50" t="s">
        <v>127</v>
      </c>
      <c r="T428" s="50" t="s">
        <v>114</v>
      </c>
      <c r="U428" s="50" t="s">
        <v>62</v>
      </c>
      <c r="V428" s="50" t="s">
        <v>60</v>
      </c>
      <c r="W428" s="51" t="str">
        <f t="shared" si="19"/>
        <v>Female Black Belt Veteran 35 &amp; Over</v>
      </c>
    </row>
    <row r="429" spans="1:23" x14ac:dyDescent="0.2">
      <c r="A429" s="52"/>
      <c r="B429" s="52"/>
      <c r="C429" s="52"/>
      <c r="D429" s="17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</row>
    <row r="430" spans="1:23" x14ac:dyDescent="0.2">
      <c r="A430" s="53"/>
      <c r="B430" s="53"/>
      <c r="C430" s="53"/>
      <c r="D430" s="17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</row>
    <row r="431" spans="1:23" x14ac:dyDescent="0.2">
      <c r="A431" s="53"/>
      <c r="B431" s="53"/>
      <c r="C431" s="53"/>
      <c r="D431" s="52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</row>
    <row r="432" spans="1:23" x14ac:dyDescent="0.2">
      <c r="A432" s="53"/>
      <c r="B432" s="53"/>
      <c r="C432" s="53"/>
      <c r="D432" s="53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</row>
    <row r="433" spans="1:23" x14ac:dyDescent="0.2">
      <c r="A433" s="53"/>
      <c r="B433" s="53"/>
      <c r="C433" s="53"/>
      <c r="D433" s="53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</row>
    <row r="434" spans="1:23" x14ac:dyDescent="0.2">
      <c r="A434" s="53"/>
      <c r="B434" s="53"/>
      <c r="C434" s="53"/>
      <c r="D434" s="53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</row>
    <row r="435" spans="1:23" x14ac:dyDescent="0.2">
      <c r="A435" s="53"/>
      <c r="B435" s="53"/>
      <c r="C435" s="53"/>
      <c r="D435" s="53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</row>
    <row r="436" spans="1:23" x14ac:dyDescent="0.2">
      <c r="A436" s="53"/>
      <c r="B436" s="53"/>
      <c r="C436" s="53"/>
      <c r="D436" s="53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</row>
    <row r="437" spans="1:23" x14ac:dyDescent="0.2">
      <c r="A437" s="53"/>
      <c r="B437" s="53"/>
      <c r="C437" s="53"/>
      <c r="D437" s="53"/>
      <c r="E437" s="53"/>
      <c r="F437" s="53"/>
      <c r="G437" s="53"/>
      <c r="H437" s="53"/>
      <c r="I437" s="53"/>
      <c r="J437" s="53"/>
      <c r="K437" s="53"/>
      <c r="L437" s="53"/>
      <c r="M437" s="53"/>
      <c r="N437" s="53"/>
      <c r="O437" s="53"/>
      <c r="P437" s="53"/>
      <c r="Q437" s="53"/>
      <c r="R437" s="53"/>
      <c r="S437" s="53"/>
      <c r="T437" s="53"/>
      <c r="U437" s="53"/>
      <c r="V437" s="53"/>
      <c r="W437" s="53"/>
    </row>
    <row r="438" spans="1:23" x14ac:dyDescent="0.2">
      <c r="A438" s="53"/>
      <c r="B438" s="53"/>
      <c r="C438" s="53"/>
      <c r="D438" s="53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</row>
    <row r="439" spans="1:23" x14ac:dyDescent="0.2">
      <c r="A439" s="53"/>
      <c r="B439" s="53"/>
      <c r="C439" s="53"/>
      <c r="D439" s="53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</row>
    <row r="440" spans="1:23" x14ac:dyDescent="0.2">
      <c r="A440" s="53"/>
      <c r="B440" s="53"/>
      <c r="C440" s="53"/>
      <c r="D440" s="53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</row>
    <row r="441" spans="1:23" x14ac:dyDescent="0.2">
      <c r="A441" s="53"/>
      <c r="B441" s="53"/>
      <c r="C441" s="53"/>
      <c r="D441" s="53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</row>
    <row r="442" spans="1:23" x14ac:dyDescent="0.2">
      <c r="A442" s="53"/>
      <c r="B442" s="53"/>
      <c r="C442" s="53"/>
      <c r="D442" s="53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</row>
    <row r="443" spans="1:23" x14ac:dyDescent="0.2">
      <c r="A443" s="53"/>
      <c r="B443" s="53"/>
      <c r="C443" s="53"/>
      <c r="D443" s="53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</row>
    <row r="444" spans="1:23" x14ac:dyDescent="0.2">
      <c r="A444" s="53"/>
      <c r="B444" s="53"/>
      <c r="C444" s="53"/>
      <c r="D444" s="53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</row>
    <row r="445" spans="1:23" x14ac:dyDescent="0.2">
      <c r="A445" s="53"/>
      <c r="B445" s="53"/>
      <c r="C445" s="53"/>
      <c r="D445" s="53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</row>
    <row r="446" spans="1:23" x14ac:dyDescent="0.2">
      <c r="A446" s="53"/>
      <c r="B446" s="53"/>
      <c r="C446" s="53"/>
      <c r="D446" s="53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</row>
    <row r="447" spans="1:23" x14ac:dyDescent="0.2">
      <c r="A447" s="53"/>
      <c r="B447" s="53"/>
      <c r="C447" s="53"/>
      <c r="D447" s="53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</row>
    <row r="448" spans="1:23" x14ac:dyDescent="0.2">
      <c r="A448" s="53"/>
      <c r="B448" s="53"/>
      <c r="C448" s="53"/>
      <c r="D448" s="53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</row>
    <row r="449" spans="1:23" x14ac:dyDescent="0.2">
      <c r="A449" s="53"/>
      <c r="B449" s="53"/>
      <c r="C449" s="53"/>
      <c r="D449" s="53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</row>
    <row r="450" spans="1:23" x14ac:dyDescent="0.2">
      <c r="A450" s="53"/>
      <c r="B450" s="53"/>
      <c r="C450" s="53"/>
      <c r="D450" s="53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</row>
    <row r="451" spans="1:23" x14ac:dyDescent="0.2">
      <c r="A451" s="53"/>
      <c r="B451" s="53"/>
      <c r="C451" s="53"/>
      <c r="D451" s="53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</row>
    <row r="452" spans="1:23" x14ac:dyDescent="0.2">
      <c r="A452" s="53"/>
      <c r="B452" s="53"/>
      <c r="C452" s="53"/>
      <c r="D452" s="53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</row>
    <row r="453" spans="1:23" x14ac:dyDescent="0.2">
      <c r="A453" s="53"/>
      <c r="B453" s="53"/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</row>
    <row r="454" spans="1:23" x14ac:dyDescent="0.2">
      <c r="A454" s="53"/>
      <c r="B454" s="53"/>
      <c r="C454" s="53"/>
      <c r="D454" s="53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</row>
    <row r="455" spans="1:23" x14ac:dyDescent="0.2">
      <c r="A455" s="53"/>
      <c r="B455" s="53"/>
      <c r="C455" s="53"/>
      <c r="D455" s="53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</row>
    <row r="456" spans="1:23" x14ac:dyDescent="0.2">
      <c r="A456" s="53"/>
      <c r="B456" s="53"/>
      <c r="C456" s="53"/>
      <c r="D456" s="53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</row>
    <row r="457" spans="1:23" x14ac:dyDescent="0.2">
      <c r="A457" s="53"/>
      <c r="B457" s="53"/>
      <c r="C457" s="53"/>
      <c r="D457" s="53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</row>
    <row r="458" spans="1:23" x14ac:dyDescent="0.2">
      <c r="A458" s="53"/>
      <c r="B458" s="53"/>
      <c r="C458" s="53"/>
      <c r="D458" s="53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</row>
    <row r="459" spans="1:23" x14ac:dyDescent="0.2">
      <c r="A459" s="53"/>
      <c r="B459" s="53"/>
      <c r="C459" s="53"/>
      <c r="D459" s="53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</row>
    <row r="460" spans="1:23" x14ac:dyDescent="0.2">
      <c r="A460" s="53"/>
      <c r="B460" s="53"/>
      <c r="C460" s="53"/>
      <c r="D460" s="53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</row>
    <row r="461" spans="1:23" x14ac:dyDescent="0.2">
      <c r="A461" s="53"/>
      <c r="B461" s="53"/>
      <c r="C461" s="53"/>
      <c r="D461" s="53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</row>
    <row r="462" spans="1:23" x14ac:dyDescent="0.2">
      <c r="A462" s="53"/>
      <c r="B462" s="53"/>
      <c r="C462" s="53"/>
      <c r="D462" s="53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</row>
    <row r="463" spans="1:23" x14ac:dyDescent="0.2">
      <c r="A463" s="53"/>
      <c r="B463" s="53"/>
      <c r="C463" s="53"/>
      <c r="D463" s="53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</row>
    <row r="464" spans="1:23" x14ac:dyDescent="0.2">
      <c r="A464" s="53"/>
      <c r="B464" s="53"/>
      <c r="C464" s="53"/>
      <c r="D464" s="53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</row>
    <row r="465" spans="1:23" x14ac:dyDescent="0.2">
      <c r="A465" s="53"/>
      <c r="B465" s="53"/>
      <c r="C465" s="53"/>
      <c r="D465" s="53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</row>
    <row r="466" spans="1:23" x14ac:dyDescent="0.2">
      <c r="A466" s="53"/>
      <c r="B466" s="53"/>
      <c r="C466" s="53"/>
      <c r="D466" s="53"/>
      <c r="E466" s="53"/>
      <c r="F466" s="53"/>
      <c r="G466" s="53"/>
      <c r="H466" s="53"/>
      <c r="I466" s="53"/>
      <c r="J466" s="53"/>
      <c r="K466" s="53"/>
      <c r="L466" s="53"/>
      <c r="M466" s="53"/>
      <c r="N466" s="53"/>
      <c r="O466" s="53"/>
      <c r="P466" s="53"/>
      <c r="Q466" s="53"/>
      <c r="R466" s="53"/>
      <c r="S466" s="53"/>
      <c r="T466" s="53"/>
      <c r="U466" s="53"/>
      <c r="V466" s="53"/>
      <c r="W466" s="53"/>
    </row>
    <row r="467" spans="1:23" x14ac:dyDescent="0.2">
      <c r="A467" s="53"/>
      <c r="B467" s="53"/>
      <c r="C467" s="53"/>
      <c r="D467" s="53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</row>
    <row r="468" spans="1:23" x14ac:dyDescent="0.2">
      <c r="A468" s="53"/>
      <c r="B468" s="53"/>
      <c r="C468" s="53"/>
      <c r="D468" s="53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</row>
    <row r="469" spans="1:23" x14ac:dyDescent="0.2">
      <c r="A469" s="53"/>
      <c r="B469" s="53"/>
      <c r="C469" s="53"/>
      <c r="D469" s="53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</row>
    <row r="470" spans="1:23" x14ac:dyDescent="0.2">
      <c r="A470" s="53"/>
      <c r="B470" s="53"/>
      <c r="C470" s="53"/>
      <c r="D470" s="53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</row>
    <row r="471" spans="1:23" x14ac:dyDescent="0.2">
      <c r="A471" s="53"/>
      <c r="B471" s="53"/>
      <c r="C471" s="53"/>
      <c r="D471" s="53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</row>
    <row r="472" spans="1:23" x14ac:dyDescent="0.2">
      <c r="A472" s="53"/>
      <c r="B472" s="53"/>
      <c r="C472" s="53"/>
      <c r="D472" s="53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</row>
    <row r="473" spans="1:23" x14ac:dyDescent="0.2">
      <c r="A473" s="15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</row>
    <row r="474" spans="1:23" x14ac:dyDescent="0.2">
      <c r="A474" s="15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</row>
    <row r="475" spans="1:23" x14ac:dyDescent="0.2">
      <c r="A475" s="15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</row>
    <row r="476" spans="1:23" x14ac:dyDescent="0.2">
      <c r="A476" s="15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</row>
    <row r="477" spans="1:23" x14ac:dyDescent="0.2">
      <c r="A477" s="15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</row>
    <row r="478" spans="1:23" x14ac:dyDescent="0.2">
      <c r="A478" s="15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</row>
    <row r="479" spans="1:23" x14ac:dyDescent="0.2">
      <c r="A479" s="15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</row>
    <row r="480" spans="1:23" x14ac:dyDescent="0.2">
      <c r="A480" s="15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</row>
    <row r="481" spans="1:23" x14ac:dyDescent="0.2">
      <c r="A481" s="15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</row>
    <row r="482" spans="1:23" x14ac:dyDescent="0.2">
      <c r="A482" s="15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</row>
    <row r="483" spans="1:23" x14ac:dyDescent="0.2">
      <c r="A483" s="15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</row>
    <row r="484" spans="1:23" x14ac:dyDescent="0.2">
      <c r="A484" s="15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</row>
    <row r="485" spans="1:23" x14ac:dyDescent="0.2">
      <c r="A485" s="15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</row>
    <row r="486" spans="1:23" x14ac:dyDescent="0.2">
      <c r="A486" s="15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</row>
    <row r="487" spans="1:23" x14ac:dyDescent="0.2">
      <c r="A487" s="15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</row>
    <row r="488" spans="1:23" x14ac:dyDescent="0.2">
      <c r="A488" s="15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</row>
    <row r="489" spans="1:23" x14ac:dyDescent="0.2">
      <c r="A489" s="15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</row>
    <row r="490" spans="1:23" x14ac:dyDescent="0.2">
      <c r="A490" s="15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</row>
    <row r="491" spans="1:23" x14ac:dyDescent="0.2">
      <c r="A491" s="15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</row>
    <row r="492" spans="1:23" x14ac:dyDescent="0.2">
      <c r="A492" s="15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</row>
    <row r="493" spans="1:23" x14ac:dyDescent="0.2">
      <c r="A493" s="15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</row>
    <row r="494" spans="1:23" x14ac:dyDescent="0.2">
      <c r="A494" s="15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</row>
    <row r="495" spans="1:23" x14ac:dyDescent="0.2">
      <c r="A495" s="15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</row>
    <row r="496" spans="1:23" x14ac:dyDescent="0.2">
      <c r="A496" s="15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</row>
    <row r="497" spans="1:23" x14ac:dyDescent="0.2">
      <c r="A497" s="15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</row>
    <row r="498" spans="1:23" x14ac:dyDescent="0.2">
      <c r="A498" s="15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</row>
    <row r="499" spans="1:23" x14ac:dyDescent="0.2">
      <c r="A499" s="15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</row>
    <row r="500" spans="1:23" x14ac:dyDescent="0.2">
      <c r="A500" s="15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</row>
    <row r="501" spans="1:23" x14ac:dyDescent="0.2">
      <c r="A501" s="15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</row>
    <row r="502" spans="1:23" x14ac:dyDescent="0.2">
      <c r="A502" s="15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</row>
    <row r="503" spans="1:23" x14ac:dyDescent="0.2">
      <c r="A503" s="15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</row>
    <row r="504" spans="1:23" x14ac:dyDescent="0.2">
      <c r="A504" s="15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</row>
    <row r="505" spans="1:23" x14ac:dyDescent="0.2">
      <c r="A505" s="15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</row>
    <row r="506" spans="1:23" x14ac:dyDescent="0.2">
      <c r="A506" s="15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</row>
    <row r="507" spans="1:23" x14ac:dyDescent="0.2">
      <c r="A507" s="15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</row>
    <row r="508" spans="1:23" x14ac:dyDescent="0.2">
      <c r="A508" s="15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</row>
    <row r="509" spans="1:23" x14ac:dyDescent="0.2">
      <c r="A509" s="15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</row>
    <row r="510" spans="1:23" x14ac:dyDescent="0.2">
      <c r="A510" s="15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</row>
    <row r="511" spans="1:23" x14ac:dyDescent="0.2">
      <c r="A511" s="15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</row>
    <row r="512" spans="1:23" x14ac:dyDescent="0.2">
      <c r="A512" s="15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</row>
    <row r="513" spans="1:23" x14ac:dyDescent="0.2">
      <c r="A513" s="15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</row>
    <row r="514" spans="1:23" x14ac:dyDescent="0.2">
      <c r="A514" s="15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</row>
    <row r="515" spans="1:23" x14ac:dyDescent="0.2">
      <c r="A515" s="15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</row>
    <row r="516" spans="1:23" x14ac:dyDescent="0.2">
      <c r="A516" s="15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</row>
    <row r="517" spans="1:23" x14ac:dyDescent="0.2">
      <c r="A517" s="15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</row>
    <row r="518" spans="1:23" x14ac:dyDescent="0.2">
      <c r="A518" s="15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</row>
    <row r="519" spans="1:23" x14ac:dyDescent="0.2">
      <c r="A519" s="15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</row>
    <row r="520" spans="1:23" x14ac:dyDescent="0.2">
      <c r="A520" s="15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</row>
    <row r="521" spans="1:23" x14ac:dyDescent="0.2">
      <c r="A521" s="15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</row>
    <row r="522" spans="1:23" x14ac:dyDescent="0.2">
      <c r="A522" s="15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</row>
    <row r="523" spans="1:23" x14ac:dyDescent="0.2">
      <c r="A523" s="15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</row>
    <row r="524" spans="1:23" x14ac:dyDescent="0.2">
      <c r="A524" s="15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</row>
    <row r="525" spans="1:23" x14ac:dyDescent="0.2">
      <c r="A525" s="15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</row>
    <row r="526" spans="1:23" x14ac:dyDescent="0.2">
      <c r="A526" s="15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</row>
    <row r="527" spans="1:23" x14ac:dyDescent="0.2">
      <c r="A527" s="15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</row>
    <row r="528" spans="1:23" x14ac:dyDescent="0.2">
      <c r="A528" s="15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</row>
    <row r="529" spans="1:23" x14ac:dyDescent="0.2">
      <c r="A529" s="15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</row>
    <row r="530" spans="1:23" x14ac:dyDescent="0.2">
      <c r="A530" s="15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</row>
    <row r="531" spans="1:23" x14ac:dyDescent="0.2">
      <c r="A531" s="15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</row>
    <row r="532" spans="1:23" x14ac:dyDescent="0.2">
      <c r="A532" s="15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</row>
    <row r="533" spans="1:23" x14ac:dyDescent="0.2">
      <c r="A533" s="15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</row>
    <row r="534" spans="1:23" x14ac:dyDescent="0.2">
      <c r="A534" s="15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</row>
    <row r="535" spans="1:23" x14ac:dyDescent="0.2">
      <c r="A535" s="15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</row>
    <row r="536" spans="1:23" x14ac:dyDescent="0.2">
      <c r="A536" s="15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</row>
    <row r="537" spans="1:23" x14ac:dyDescent="0.2">
      <c r="A537" s="15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</row>
    <row r="538" spans="1:23" x14ac:dyDescent="0.2">
      <c r="A538" s="15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</row>
    <row r="539" spans="1:23" x14ac:dyDescent="0.2">
      <c r="A539" s="15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</row>
    <row r="540" spans="1:23" x14ac:dyDescent="0.2">
      <c r="A540" s="15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</row>
    <row r="541" spans="1:23" x14ac:dyDescent="0.2">
      <c r="A541" s="15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</row>
    <row r="542" spans="1:23" x14ac:dyDescent="0.2">
      <c r="A542" s="15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</row>
    <row r="543" spans="1:23" x14ac:dyDescent="0.2">
      <c r="A543" s="15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</row>
    <row r="544" spans="1:23" x14ac:dyDescent="0.2">
      <c r="A544" s="15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</row>
    <row r="545" spans="1:23" x14ac:dyDescent="0.2">
      <c r="A545" s="15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</row>
    <row r="546" spans="1:23" x14ac:dyDescent="0.2">
      <c r="A546" s="15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</row>
    <row r="547" spans="1:23" x14ac:dyDescent="0.2">
      <c r="A547" s="15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</row>
    <row r="548" spans="1:23" x14ac:dyDescent="0.2">
      <c r="A548" s="15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</row>
    <row r="549" spans="1:23" x14ac:dyDescent="0.2">
      <c r="A549" s="15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</row>
    <row r="550" spans="1:23" x14ac:dyDescent="0.2">
      <c r="A550" s="15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</row>
    <row r="551" spans="1:23" x14ac:dyDescent="0.2">
      <c r="A551" s="15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</row>
    <row r="552" spans="1:23" x14ac:dyDescent="0.2">
      <c r="A552" s="15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</row>
    <row r="553" spans="1:23" x14ac:dyDescent="0.2">
      <c r="A553" s="15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</row>
    <row r="554" spans="1:23" x14ac:dyDescent="0.2">
      <c r="A554" s="15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</row>
    <row r="555" spans="1:23" x14ac:dyDescent="0.2">
      <c r="A555" s="15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</row>
    <row r="556" spans="1:23" x14ac:dyDescent="0.2">
      <c r="A556" s="15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</row>
    <row r="557" spans="1:23" x14ac:dyDescent="0.2">
      <c r="A557" s="15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</row>
    <row r="558" spans="1:23" x14ac:dyDescent="0.2">
      <c r="A558" s="15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</row>
    <row r="559" spans="1:23" x14ac:dyDescent="0.2">
      <c r="A559" s="15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</row>
    <row r="560" spans="1:23" x14ac:dyDescent="0.2">
      <c r="A560" s="15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</row>
    <row r="561" spans="1:23" x14ac:dyDescent="0.2">
      <c r="A561" s="15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</row>
    <row r="562" spans="1:23" x14ac:dyDescent="0.2">
      <c r="A562" s="15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</row>
    <row r="563" spans="1:23" x14ac:dyDescent="0.2">
      <c r="A563" s="15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</row>
    <row r="564" spans="1:23" x14ac:dyDescent="0.2">
      <c r="A564" s="15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</row>
    <row r="565" spans="1:23" x14ac:dyDescent="0.2">
      <c r="A565" s="15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</row>
    <row r="566" spans="1:23" x14ac:dyDescent="0.2">
      <c r="A566" s="15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</row>
    <row r="567" spans="1:23" x14ac:dyDescent="0.2">
      <c r="A567" s="15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</row>
    <row r="568" spans="1:23" x14ac:dyDescent="0.2">
      <c r="A568" s="15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</row>
    <row r="569" spans="1:23" x14ac:dyDescent="0.2">
      <c r="A569" s="15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</row>
    <row r="570" spans="1:23" x14ac:dyDescent="0.2">
      <c r="A570" s="15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</row>
    <row r="571" spans="1:23" x14ac:dyDescent="0.2">
      <c r="A571" s="15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</row>
    <row r="572" spans="1:23" x14ac:dyDescent="0.2">
      <c r="A572" s="15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</row>
    <row r="573" spans="1:23" x14ac:dyDescent="0.2">
      <c r="A573" s="15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</row>
    <row r="574" spans="1:23" x14ac:dyDescent="0.2">
      <c r="A574" s="15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</row>
    <row r="575" spans="1:23" x14ac:dyDescent="0.2">
      <c r="A575" s="15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</row>
    <row r="576" spans="1:23" x14ac:dyDescent="0.2">
      <c r="A576" s="15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</row>
    <row r="577" spans="1:23" x14ac:dyDescent="0.2">
      <c r="A577" s="15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</row>
    <row r="578" spans="1:23" x14ac:dyDescent="0.2">
      <c r="A578" s="15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</row>
    <row r="579" spans="1:23" x14ac:dyDescent="0.2">
      <c r="A579" s="15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</row>
    <row r="580" spans="1:23" x14ac:dyDescent="0.2">
      <c r="A580" s="15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</row>
    <row r="581" spans="1:23" x14ac:dyDescent="0.2">
      <c r="A581" s="15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</row>
    <row r="582" spans="1:23" x14ac:dyDescent="0.2">
      <c r="A582" s="15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</row>
    <row r="583" spans="1:23" x14ac:dyDescent="0.2">
      <c r="A583" s="15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</row>
    <row r="584" spans="1:23" x14ac:dyDescent="0.2">
      <c r="A584" s="15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</row>
    <row r="585" spans="1:23" x14ac:dyDescent="0.2">
      <c r="A585" s="15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</row>
    <row r="586" spans="1:23" x14ac:dyDescent="0.2">
      <c r="A586" s="15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</row>
    <row r="587" spans="1:23" x14ac:dyDescent="0.2">
      <c r="A587" s="15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</row>
    <row r="588" spans="1:23" x14ac:dyDescent="0.2">
      <c r="A588" s="15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</row>
    <row r="589" spans="1:23" x14ac:dyDescent="0.2">
      <c r="A589" s="15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</row>
    <row r="590" spans="1:23" x14ac:dyDescent="0.2">
      <c r="A590" s="15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</row>
    <row r="591" spans="1:23" x14ac:dyDescent="0.2">
      <c r="A591" s="15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</row>
    <row r="592" spans="1:23" x14ac:dyDescent="0.2">
      <c r="A592" s="15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</row>
    <row r="593" spans="1:23" x14ac:dyDescent="0.2">
      <c r="A593" s="15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</row>
    <row r="594" spans="1:23" x14ac:dyDescent="0.2">
      <c r="A594" s="15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</row>
    <row r="595" spans="1:23" x14ac:dyDescent="0.2">
      <c r="A595" s="15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</row>
    <row r="596" spans="1:23" x14ac:dyDescent="0.2">
      <c r="A596" s="15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</row>
    <row r="597" spans="1:23" x14ac:dyDescent="0.2">
      <c r="A597" s="15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</row>
    <row r="598" spans="1:23" x14ac:dyDescent="0.2">
      <c r="A598" s="15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</row>
    <row r="599" spans="1:23" x14ac:dyDescent="0.2">
      <c r="A599" s="15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</row>
    <row r="600" spans="1:23" x14ac:dyDescent="0.2">
      <c r="A600" s="15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</row>
    <row r="601" spans="1:23" x14ac:dyDescent="0.2">
      <c r="A601" s="15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</row>
    <row r="602" spans="1:23" x14ac:dyDescent="0.2">
      <c r="A602" s="15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</row>
    <row r="603" spans="1:23" x14ac:dyDescent="0.2">
      <c r="A603" s="15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</row>
    <row r="604" spans="1:23" x14ac:dyDescent="0.2">
      <c r="A604" s="15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</row>
    <row r="605" spans="1:23" x14ac:dyDescent="0.2">
      <c r="A605" s="15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</row>
    <row r="606" spans="1:23" x14ac:dyDescent="0.2">
      <c r="D606" s="15"/>
    </row>
    <row r="607" spans="1:23" x14ac:dyDescent="0.2">
      <c r="D607" s="15"/>
    </row>
  </sheetData>
  <mergeCells count="29">
    <mergeCell ref="L38:L43"/>
    <mergeCell ref="C9:E9"/>
    <mergeCell ref="L1:L4"/>
    <mergeCell ref="H1:K1"/>
    <mergeCell ref="C1:E1"/>
    <mergeCell ref="L7:L10"/>
    <mergeCell ref="G43:I43"/>
    <mergeCell ref="A43:F43"/>
    <mergeCell ref="F9:J9"/>
    <mergeCell ref="H4:K4"/>
    <mergeCell ref="J43:K43"/>
    <mergeCell ref="A1:B1"/>
    <mergeCell ref="C2:E2"/>
    <mergeCell ref="C3:E3"/>
    <mergeCell ref="H10:J10"/>
    <mergeCell ref="F10:G10"/>
    <mergeCell ref="A5:K6"/>
    <mergeCell ref="A7:K8"/>
    <mergeCell ref="M11:Q11"/>
    <mergeCell ref="L11:L37"/>
    <mergeCell ref="A2:B2"/>
    <mergeCell ref="A3:B3"/>
    <mergeCell ref="H2:K2"/>
    <mergeCell ref="H3:K3"/>
    <mergeCell ref="A4:B4"/>
    <mergeCell ref="C4:E4"/>
    <mergeCell ref="N3:Q3"/>
    <mergeCell ref="N4:Q4"/>
    <mergeCell ref="N5:Q5"/>
  </mergeCells>
  <dataValidations count="14">
    <dataValidation type="list" allowBlank="1" showInputMessage="1" showErrorMessage="1" sqref="C11" xr:uid="{51C16E29-0149-9045-8BAB-76FA77DFD9AD}">
      <formula1>$C$57:$C$58</formula1>
    </dataValidation>
    <dataValidation type="list" allowBlank="1" showInputMessage="1" showErrorMessage="1" sqref="I11 I13:I42" xr:uid="{CD2DEF75-60C3-A64D-AC98-6C80A6B36D26}">
      <formula1>$I$56:$I$64</formula1>
    </dataValidation>
    <dataValidation type="list" allowBlank="1" showInputMessage="1" showErrorMessage="1" sqref="D11" xr:uid="{2AACF287-E937-8F42-B56A-0D9942314EA3}">
      <formula1>#REF!</formula1>
    </dataValidation>
    <dataValidation type="list" allowBlank="1" showInputMessage="1" showErrorMessage="1" sqref="G11" xr:uid="{5176FA3E-3C01-FC4D-B36E-90626A4BF003}">
      <formula1>$G$56:$G$57</formula1>
    </dataValidation>
    <dataValidation type="list" allowBlank="1" showInputMessage="1" showErrorMessage="1" sqref="K13:K42 K11" xr:uid="{D16DA633-3863-1B46-8802-688B0EA5A284}">
      <formula1>$K$56:$K$62</formula1>
    </dataValidation>
    <dataValidation type="list" allowBlank="1" showInputMessage="1" showErrorMessage="1" sqref="E11 E13:E42" xr:uid="{A0113507-DB82-C741-A3ED-30D76E4F0D41}">
      <formula1>$E$56:$E$60</formula1>
    </dataValidation>
    <dataValidation type="list" allowBlank="1" showInputMessage="1" showErrorMessage="1" sqref="H11 H13:H42" xr:uid="{263E8D6B-7E0D-934D-A1BA-1A7D4EFAB7E0}">
      <formula1>$H$56:$H$61</formula1>
    </dataValidation>
    <dataValidation type="list" allowBlank="1" showInputMessage="1" showErrorMessage="1" sqref="J11 J13:J42" xr:uid="{5391B407-DD9D-3246-8AB2-D1635D77B6D0}">
      <formula1>$J$56:$J$64</formula1>
    </dataValidation>
    <dataValidation type="list" showInputMessage="1" showErrorMessage="1" sqref="C13:C42" xr:uid="{CA64E5E9-55C8-7648-92FE-06D3336BCE78}">
      <formula1>$C$56:$C$58</formula1>
    </dataValidation>
    <dataValidation type="list" allowBlank="1" showInputMessage="1" showErrorMessage="1" sqref="P13:P42" xr:uid="{B52043A1-8A34-2149-8685-95E99461BC45}">
      <formula1>$R$12:$R$428</formula1>
    </dataValidation>
    <dataValidation type="list" allowBlank="1" showInputMessage="1" showErrorMessage="1" sqref="Q14:Q42" xr:uid="{23C960BB-B54E-3243-8529-9C86F887CD93}">
      <formula1>$W$12:$W$178</formula1>
    </dataValidation>
    <dataValidation type="list" allowBlank="1" showInputMessage="1" showErrorMessage="1" sqref="G13:G42" xr:uid="{9587189F-05C8-F84A-B6BD-CD940F20EF9E}">
      <formula1>$G$56:$G$58</formula1>
    </dataValidation>
    <dataValidation type="list" allowBlank="1" showInputMessage="1" showErrorMessage="1" sqref="D13:D42" xr:uid="{5E4073DD-36D4-6846-88C7-CCD1D2F54D00}">
      <formula1>$D$56:$D$128</formula1>
    </dataValidation>
    <dataValidation type="list" allowBlank="1" showInputMessage="1" showErrorMessage="1" sqref="Q13" xr:uid="{AFD9C94C-002C-8647-916B-6116FA4F9880}">
      <formula1>$W$12:$W$430</formula1>
    </dataValidation>
  </dataValidations>
  <hyperlinks>
    <hyperlink ref="N3:Q3" r:id="rId1" display="Email the completed spreadsheet to: instructor@budosouth.co.nz" xr:uid="{752DFED6-6CB9-3E42-B7C6-7D467CECDD7F}"/>
  </hyperlinks>
  <pageMargins left="0.7" right="0.7" top="0.75" bottom="0.75" header="0.3" footer="0.3"/>
  <pageSetup paperSize="9" scale="6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C634A-33AA-9A40-B339-26902E20CFCB}">
  <dimension ref="A1:N31"/>
  <sheetViews>
    <sheetView workbookViewId="0">
      <selection activeCell="Q8" sqref="Q8"/>
    </sheetView>
  </sheetViews>
  <sheetFormatPr baseColWidth="10" defaultRowHeight="16" x14ac:dyDescent="0.2"/>
  <cols>
    <col min="1" max="1" width="23.33203125" customWidth="1"/>
    <col min="11" max="11" width="21.5" customWidth="1"/>
    <col min="12" max="12" width="41.5" customWidth="1"/>
    <col min="13" max="13" width="25.33203125" customWidth="1"/>
    <col min="14" max="14" width="34.83203125" customWidth="1"/>
  </cols>
  <sheetData>
    <row r="1" spans="1:14" ht="17" x14ac:dyDescent="0.2">
      <c r="A1" s="2" t="s">
        <v>15</v>
      </c>
      <c r="B1" s="3" t="s">
        <v>12</v>
      </c>
      <c r="C1" s="4" t="s">
        <v>13</v>
      </c>
      <c r="D1" s="5" t="s">
        <v>30</v>
      </c>
      <c r="E1" s="6" t="s">
        <v>22</v>
      </c>
      <c r="F1" s="7" t="s">
        <v>46</v>
      </c>
      <c r="G1" s="8" t="s">
        <v>27</v>
      </c>
      <c r="H1" s="9" t="s">
        <v>23</v>
      </c>
      <c r="I1" s="10" t="s">
        <v>24</v>
      </c>
      <c r="J1" s="1" t="s">
        <v>47</v>
      </c>
      <c r="K1" s="12" t="s">
        <v>48</v>
      </c>
      <c r="L1" s="14" t="s">
        <v>121</v>
      </c>
      <c r="M1" s="14" t="s">
        <v>57</v>
      </c>
      <c r="N1" s="14" t="s">
        <v>122</v>
      </c>
    </row>
    <row r="2" spans="1:14" x14ac:dyDescent="0.2">
      <c r="A2" t="str">
        <f>'Club Input'!B13</f>
        <v>Competitor Name</v>
      </c>
      <c r="B2" t="str">
        <f>'Club Input'!C13</f>
        <v xml:space="preserve"> </v>
      </c>
      <c r="C2" t="str">
        <f>'Club Input'!D13</f>
        <v xml:space="preserve"> </v>
      </c>
      <c r="D2" t="str">
        <f>'Club Input'!E13</f>
        <v xml:space="preserve"> </v>
      </c>
      <c r="E2">
        <f>'Club Input'!F13</f>
        <v>0</v>
      </c>
      <c r="F2" t="str">
        <f>'Club Input'!G13</f>
        <v xml:space="preserve"> </v>
      </c>
      <c r="G2" t="str">
        <f>'Club Input'!H13</f>
        <v xml:space="preserve"> </v>
      </c>
      <c r="H2" t="str">
        <f>'Club Input'!I13</f>
        <v xml:space="preserve"> </v>
      </c>
      <c r="I2" t="str">
        <f>'Club Input'!J13</f>
        <v xml:space="preserve"> </v>
      </c>
      <c r="J2" t="str">
        <f>'Club Input'!K13</f>
        <v xml:space="preserve"> </v>
      </c>
      <c r="K2">
        <f>'Club Input'!M13</f>
        <v>0</v>
      </c>
      <c r="L2" t="str">
        <f>CONCATENATE(A2," - ",K2)</f>
        <v>Competitor Name - 0</v>
      </c>
      <c r="M2" t="str">
        <f>'Club Input'!P13</f>
        <v>No Sparring</v>
      </c>
      <c r="N2" t="str">
        <f>'Club Input'!Q13</f>
        <v>No Poomsae</v>
      </c>
    </row>
    <row r="3" spans="1:14" x14ac:dyDescent="0.2">
      <c r="A3" t="str">
        <f>'Club Input'!B14</f>
        <v>Competitor Name</v>
      </c>
      <c r="B3" t="str">
        <f>'Club Input'!C14</f>
        <v xml:space="preserve"> </v>
      </c>
      <c r="C3" t="str">
        <f>'Club Input'!D14</f>
        <v xml:space="preserve"> </v>
      </c>
      <c r="D3" t="str">
        <f>'Club Input'!E14</f>
        <v xml:space="preserve"> </v>
      </c>
      <c r="E3">
        <f>'Club Input'!F14</f>
        <v>0</v>
      </c>
      <c r="F3" t="str">
        <f>'Club Input'!G14</f>
        <v xml:space="preserve"> </v>
      </c>
      <c r="G3" t="str">
        <f>'Club Input'!H14</f>
        <v xml:space="preserve"> </v>
      </c>
      <c r="H3" t="str">
        <f>'Club Input'!I14</f>
        <v xml:space="preserve"> </v>
      </c>
      <c r="I3" t="str">
        <f>'Club Input'!J14</f>
        <v xml:space="preserve"> </v>
      </c>
      <c r="J3" t="str">
        <f>'Club Input'!K14</f>
        <v xml:space="preserve"> </v>
      </c>
      <c r="K3">
        <f>'Club Input'!M14</f>
        <v>0</v>
      </c>
      <c r="L3" t="str">
        <f t="shared" ref="L3:L31" si="0">CONCATENATE(A3," - ",K3)</f>
        <v>Competitor Name - 0</v>
      </c>
      <c r="M3" t="str">
        <f>'Club Input'!P14</f>
        <v>No Sparring</v>
      </c>
      <c r="N3" t="str">
        <f>'Club Input'!Q14</f>
        <v>No Poomsae</v>
      </c>
    </row>
    <row r="4" spans="1:14" x14ac:dyDescent="0.2">
      <c r="A4" t="str">
        <f>'Club Input'!B15</f>
        <v>Competitor Name</v>
      </c>
      <c r="B4" t="str">
        <f>'Club Input'!C15</f>
        <v xml:space="preserve"> </v>
      </c>
      <c r="C4" t="str">
        <f>'Club Input'!D15</f>
        <v xml:space="preserve"> </v>
      </c>
      <c r="D4" t="str">
        <f>'Club Input'!E15</f>
        <v xml:space="preserve"> </v>
      </c>
      <c r="E4">
        <f>'Club Input'!F15</f>
        <v>0</v>
      </c>
      <c r="F4" t="str">
        <f>'Club Input'!G15</f>
        <v xml:space="preserve"> </v>
      </c>
      <c r="G4" t="str">
        <f>'Club Input'!H15</f>
        <v xml:space="preserve"> </v>
      </c>
      <c r="H4" t="str">
        <f>'Club Input'!I15</f>
        <v xml:space="preserve"> </v>
      </c>
      <c r="I4" t="str">
        <f>'Club Input'!J15</f>
        <v xml:space="preserve"> </v>
      </c>
      <c r="J4" t="str">
        <f>'Club Input'!K15</f>
        <v xml:space="preserve"> </v>
      </c>
      <c r="K4">
        <f>'Club Input'!M15</f>
        <v>0</v>
      </c>
      <c r="L4" t="str">
        <f t="shared" si="0"/>
        <v>Competitor Name - 0</v>
      </c>
      <c r="M4" t="str">
        <f>'Club Input'!P15</f>
        <v>No Sparring</v>
      </c>
      <c r="N4" t="str">
        <f>'Club Input'!Q15</f>
        <v>No Poomsae</v>
      </c>
    </row>
    <row r="5" spans="1:14" x14ac:dyDescent="0.2">
      <c r="A5" t="str">
        <f>'Club Input'!B16</f>
        <v>Competitor Name</v>
      </c>
      <c r="B5" t="str">
        <f>'Club Input'!C16</f>
        <v xml:space="preserve"> </v>
      </c>
      <c r="C5" t="str">
        <f>'Club Input'!D16</f>
        <v xml:space="preserve"> </v>
      </c>
      <c r="D5" t="str">
        <f>'Club Input'!E16</f>
        <v xml:space="preserve"> </v>
      </c>
      <c r="E5">
        <f>'Club Input'!F16</f>
        <v>0</v>
      </c>
      <c r="F5" t="str">
        <f>'Club Input'!G16</f>
        <v xml:space="preserve"> </v>
      </c>
      <c r="G5" t="str">
        <f>'Club Input'!H16</f>
        <v xml:space="preserve"> </v>
      </c>
      <c r="H5" t="str">
        <f>'Club Input'!I16</f>
        <v xml:space="preserve"> </v>
      </c>
      <c r="I5" t="str">
        <f>'Club Input'!J16</f>
        <v xml:space="preserve"> </v>
      </c>
      <c r="J5" t="str">
        <f>'Club Input'!K16</f>
        <v xml:space="preserve"> </v>
      </c>
      <c r="K5">
        <f>'Club Input'!M16</f>
        <v>0</v>
      </c>
      <c r="L5" t="str">
        <f t="shared" si="0"/>
        <v>Competitor Name - 0</v>
      </c>
      <c r="M5" t="str">
        <f>'Club Input'!P16</f>
        <v>No Sparring</v>
      </c>
      <c r="N5" t="str">
        <f>'Club Input'!Q16</f>
        <v>No Poomsae</v>
      </c>
    </row>
    <row r="6" spans="1:14" x14ac:dyDescent="0.2">
      <c r="A6" t="str">
        <f>'Club Input'!B17</f>
        <v>Competitor Name</v>
      </c>
      <c r="B6" t="str">
        <f>'Club Input'!C17</f>
        <v xml:space="preserve"> </v>
      </c>
      <c r="C6" t="str">
        <f>'Club Input'!D17</f>
        <v xml:space="preserve"> </v>
      </c>
      <c r="D6" t="str">
        <f>'Club Input'!E17</f>
        <v xml:space="preserve"> </v>
      </c>
      <c r="E6">
        <f>'Club Input'!F17</f>
        <v>0</v>
      </c>
      <c r="F6" t="str">
        <f>'Club Input'!G17</f>
        <v xml:space="preserve"> </v>
      </c>
      <c r="G6" t="str">
        <f>'Club Input'!H17</f>
        <v xml:space="preserve"> </v>
      </c>
      <c r="H6" t="str">
        <f>'Club Input'!I17</f>
        <v xml:space="preserve"> </v>
      </c>
      <c r="I6" t="str">
        <f>'Club Input'!J17</f>
        <v xml:space="preserve"> </v>
      </c>
      <c r="J6" t="str">
        <f>'Club Input'!K17</f>
        <v xml:space="preserve"> </v>
      </c>
      <c r="K6">
        <f>'Club Input'!M17</f>
        <v>0</v>
      </c>
      <c r="L6" t="str">
        <f t="shared" si="0"/>
        <v>Competitor Name - 0</v>
      </c>
      <c r="M6" t="str">
        <f>'Club Input'!P17</f>
        <v>No Sparring</v>
      </c>
      <c r="N6" t="str">
        <f>'Club Input'!Q17</f>
        <v>No Poomsae</v>
      </c>
    </row>
    <row r="7" spans="1:14" x14ac:dyDescent="0.2">
      <c r="A7" t="str">
        <f>'Club Input'!B18</f>
        <v>Competitor Name</v>
      </c>
      <c r="B7" t="str">
        <f>'Club Input'!C18</f>
        <v xml:space="preserve"> </v>
      </c>
      <c r="C7" t="str">
        <f>'Club Input'!D18</f>
        <v xml:space="preserve"> </v>
      </c>
      <c r="D7" t="str">
        <f>'Club Input'!E18</f>
        <v xml:space="preserve"> </v>
      </c>
      <c r="E7">
        <f>'Club Input'!F18</f>
        <v>0</v>
      </c>
      <c r="F7" t="str">
        <f>'Club Input'!G18</f>
        <v xml:space="preserve"> </v>
      </c>
      <c r="G7" t="str">
        <f>'Club Input'!H18</f>
        <v xml:space="preserve"> </v>
      </c>
      <c r="H7" t="str">
        <f>'Club Input'!I18</f>
        <v xml:space="preserve"> </v>
      </c>
      <c r="I7" t="str">
        <f>'Club Input'!J18</f>
        <v xml:space="preserve"> </v>
      </c>
      <c r="J7" t="str">
        <f>'Club Input'!K18</f>
        <v xml:space="preserve"> </v>
      </c>
      <c r="K7">
        <f>'Club Input'!M18</f>
        <v>0</v>
      </c>
      <c r="L7" t="str">
        <f t="shared" si="0"/>
        <v>Competitor Name - 0</v>
      </c>
      <c r="M7" t="str">
        <f>'Club Input'!P18</f>
        <v>No Sparring</v>
      </c>
      <c r="N7" t="str">
        <f>'Club Input'!Q18</f>
        <v>No Poomsae</v>
      </c>
    </row>
    <row r="8" spans="1:14" x14ac:dyDescent="0.2">
      <c r="A8" t="str">
        <f>'Club Input'!B19</f>
        <v>Competitor Name</v>
      </c>
      <c r="B8" t="str">
        <f>'Club Input'!C19</f>
        <v xml:space="preserve"> </v>
      </c>
      <c r="C8" t="str">
        <f>'Club Input'!D19</f>
        <v xml:space="preserve"> </v>
      </c>
      <c r="D8" t="str">
        <f>'Club Input'!E19</f>
        <v xml:space="preserve"> </v>
      </c>
      <c r="E8">
        <f>'Club Input'!F19</f>
        <v>0</v>
      </c>
      <c r="F8" t="str">
        <f>'Club Input'!G19</f>
        <v xml:space="preserve"> </v>
      </c>
      <c r="G8" t="str">
        <f>'Club Input'!H19</f>
        <v xml:space="preserve"> </v>
      </c>
      <c r="H8" t="str">
        <f>'Club Input'!I19</f>
        <v xml:space="preserve"> </v>
      </c>
      <c r="I8" t="str">
        <f>'Club Input'!J19</f>
        <v xml:space="preserve"> </v>
      </c>
      <c r="J8" t="str">
        <f>'Club Input'!K19</f>
        <v xml:space="preserve"> </v>
      </c>
      <c r="K8">
        <f>'Club Input'!M19</f>
        <v>0</v>
      </c>
      <c r="L8" t="str">
        <f t="shared" si="0"/>
        <v>Competitor Name - 0</v>
      </c>
      <c r="M8" t="str">
        <f>'Club Input'!P19</f>
        <v>No Sparring</v>
      </c>
      <c r="N8" t="str">
        <f>'Club Input'!Q19</f>
        <v>No Poomsae</v>
      </c>
    </row>
    <row r="9" spans="1:14" x14ac:dyDescent="0.2">
      <c r="A9" t="str">
        <f>'Club Input'!B20</f>
        <v>Competitor Name</v>
      </c>
      <c r="B9" t="str">
        <f>'Club Input'!C20</f>
        <v xml:space="preserve"> </v>
      </c>
      <c r="C9" t="str">
        <f>'Club Input'!D20</f>
        <v xml:space="preserve"> </v>
      </c>
      <c r="D9" t="str">
        <f>'Club Input'!E20</f>
        <v xml:space="preserve"> </v>
      </c>
      <c r="E9">
        <f>'Club Input'!F20</f>
        <v>0</v>
      </c>
      <c r="F9" t="str">
        <f>'Club Input'!G20</f>
        <v xml:space="preserve"> </v>
      </c>
      <c r="G9" t="str">
        <f>'Club Input'!H20</f>
        <v xml:space="preserve"> </v>
      </c>
      <c r="H9" t="str">
        <f>'Club Input'!I20</f>
        <v xml:space="preserve"> </v>
      </c>
      <c r="I9" t="str">
        <f>'Club Input'!J20</f>
        <v xml:space="preserve"> </v>
      </c>
      <c r="J9" t="str">
        <f>'Club Input'!K20</f>
        <v xml:space="preserve"> </v>
      </c>
      <c r="K9">
        <f>'Club Input'!M20</f>
        <v>0</v>
      </c>
      <c r="L9" t="str">
        <f t="shared" si="0"/>
        <v>Competitor Name - 0</v>
      </c>
      <c r="M9" t="str">
        <f>'Club Input'!P20</f>
        <v>No Sparring</v>
      </c>
      <c r="N9" t="str">
        <f>'Club Input'!Q20</f>
        <v>No Poomsae</v>
      </c>
    </row>
    <row r="10" spans="1:14" x14ac:dyDescent="0.2">
      <c r="A10" t="str">
        <f>'Club Input'!B21</f>
        <v>Competitor Name</v>
      </c>
      <c r="B10" t="str">
        <f>'Club Input'!C21</f>
        <v xml:space="preserve"> </v>
      </c>
      <c r="C10" t="str">
        <f>'Club Input'!D21</f>
        <v xml:space="preserve"> </v>
      </c>
      <c r="D10" t="str">
        <f>'Club Input'!E21</f>
        <v xml:space="preserve"> </v>
      </c>
      <c r="E10">
        <f>'Club Input'!F21</f>
        <v>0</v>
      </c>
      <c r="F10" t="str">
        <f>'Club Input'!G21</f>
        <v xml:space="preserve"> </v>
      </c>
      <c r="G10" t="str">
        <f>'Club Input'!H21</f>
        <v xml:space="preserve"> </v>
      </c>
      <c r="H10" t="str">
        <f>'Club Input'!I21</f>
        <v xml:space="preserve"> </v>
      </c>
      <c r="I10" t="str">
        <f>'Club Input'!J21</f>
        <v xml:space="preserve"> </v>
      </c>
      <c r="J10" t="str">
        <f>'Club Input'!K21</f>
        <v xml:space="preserve"> </v>
      </c>
      <c r="K10">
        <f>'Club Input'!M21</f>
        <v>0</v>
      </c>
      <c r="L10" t="str">
        <f t="shared" si="0"/>
        <v>Competitor Name - 0</v>
      </c>
      <c r="M10" t="str">
        <f>'Club Input'!P21</f>
        <v>No Sparring</v>
      </c>
      <c r="N10" t="str">
        <f>'Club Input'!Q21</f>
        <v>No Poomsae</v>
      </c>
    </row>
    <row r="11" spans="1:14" x14ac:dyDescent="0.2">
      <c r="A11" t="str">
        <f>'Club Input'!B22</f>
        <v>Competitor Name</v>
      </c>
      <c r="B11" t="str">
        <f>'Club Input'!C22</f>
        <v xml:space="preserve"> </v>
      </c>
      <c r="C11" t="str">
        <f>'Club Input'!D22</f>
        <v xml:space="preserve"> </v>
      </c>
      <c r="D11" t="str">
        <f>'Club Input'!E22</f>
        <v xml:space="preserve"> </v>
      </c>
      <c r="E11">
        <f>'Club Input'!F22</f>
        <v>0</v>
      </c>
      <c r="F11" t="str">
        <f>'Club Input'!G22</f>
        <v xml:space="preserve"> </v>
      </c>
      <c r="G11" t="str">
        <f>'Club Input'!H22</f>
        <v xml:space="preserve"> </v>
      </c>
      <c r="H11" t="str">
        <f>'Club Input'!I22</f>
        <v xml:space="preserve"> </v>
      </c>
      <c r="I11" t="str">
        <f>'Club Input'!J22</f>
        <v xml:space="preserve"> </v>
      </c>
      <c r="J11" t="str">
        <f>'Club Input'!K22</f>
        <v xml:space="preserve"> </v>
      </c>
      <c r="K11">
        <f>'Club Input'!M22</f>
        <v>0</v>
      </c>
      <c r="L11" t="str">
        <f t="shared" si="0"/>
        <v>Competitor Name - 0</v>
      </c>
      <c r="M11" t="str">
        <f>'Club Input'!P22</f>
        <v>No Sparring</v>
      </c>
      <c r="N11" t="str">
        <f>'Club Input'!Q22</f>
        <v>No Poomsae</v>
      </c>
    </row>
    <row r="12" spans="1:14" x14ac:dyDescent="0.2">
      <c r="A12" t="str">
        <f>'Club Input'!B23</f>
        <v>Competitor Name</v>
      </c>
      <c r="B12" t="str">
        <f>'Club Input'!C23</f>
        <v xml:space="preserve"> </v>
      </c>
      <c r="C12" t="str">
        <f>'Club Input'!D23</f>
        <v xml:space="preserve"> </v>
      </c>
      <c r="D12" t="str">
        <f>'Club Input'!E23</f>
        <v xml:space="preserve"> </v>
      </c>
      <c r="E12">
        <f>'Club Input'!F23</f>
        <v>0</v>
      </c>
      <c r="F12" t="str">
        <f>'Club Input'!G23</f>
        <v xml:space="preserve"> </v>
      </c>
      <c r="G12" t="str">
        <f>'Club Input'!H23</f>
        <v xml:space="preserve"> </v>
      </c>
      <c r="H12" t="str">
        <f>'Club Input'!I23</f>
        <v xml:space="preserve"> </v>
      </c>
      <c r="I12" t="str">
        <f>'Club Input'!J23</f>
        <v xml:space="preserve"> </v>
      </c>
      <c r="J12" t="str">
        <f>'Club Input'!K23</f>
        <v xml:space="preserve"> </v>
      </c>
      <c r="K12">
        <f>'Club Input'!M23</f>
        <v>0</v>
      </c>
      <c r="L12" t="str">
        <f t="shared" si="0"/>
        <v>Competitor Name - 0</v>
      </c>
      <c r="M12" t="str">
        <f>'Club Input'!P23</f>
        <v>No Sparring</v>
      </c>
      <c r="N12" t="str">
        <f>'Club Input'!Q23</f>
        <v>No Poomsae</v>
      </c>
    </row>
    <row r="13" spans="1:14" x14ac:dyDescent="0.2">
      <c r="A13" t="str">
        <f>'Club Input'!B24</f>
        <v>Competitor Name</v>
      </c>
      <c r="B13" t="str">
        <f>'Club Input'!C24</f>
        <v xml:space="preserve"> </v>
      </c>
      <c r="C13" t="str">
        <f>'Club Input'!D24</f>
        <v xml:space="preserve"> </v>
      </c>
      <c r="D13" t="str">
        <f>'Club Input'!E24</f>
        <v xml:space="preserve"> </v>
      </c>
      <c r="E13">
        <f>'Club Input'!F24</f>
        <v>0</v>
      </c>
      <c r="F13" t="str">
        <f>'Club Input'!G24</f>
        <v xml:space="preserve"> </v>
      </c>
      <c r="G13" t="str">
        <f>'Club Input'!H24</f>
        <v xml:space="preserve"> </v>
      </c>
      <c r="H13" t="str">
        <f>'Club Input'!I24</f>
        <v xml:space="preserve"> </v>
      </c>
      <c r="I13" t="str">
        <f>'Club Input'!J24</f>
        <v xml:space="preserve"> </v>
      </c>
      <c r="J13" t="str">
        <f>'Club Input'!K24</f>
        <v xml:space="preserve"> </v>
      </c>
      <c r="K13">
        <f>'Club Input'!M24</f>
        <v>0</v>
      </c>
      <c r="L13" t="str">
        <f t="shared" si="0"/>
        <v>Competitor Name - 0</v>
      </c>
      <c r="M13" t="str">
        <f>'Club Input'!P24</f>
        <v>No Sparring</v>
      </c>
      <c r="N13" t="str">
        <f>'Club Input'!Q24</f>
        <v>No Poomsae</v>
      </c>
    </row>
    <row r="14" spans="1:14" x14ac:dyDescent="0.2">
      <c r="A14" t="str">
        <f>'Club Input'!B25</f>
        <v>Competitor Name</v>
      </c>
      <c r="B14" t="str">
        <f>'Club Input'!C25</f>
        <v xml:space="preserve"> </v>
      </c>
      <c r="C14" t="str">
        <f>'Club Input'!D25</f>
        <v xml:space="preserve"> </v>
      </c>
      <c r="D14" t="str">
        <f>'Club Input'!E25</f>
        <v xml:space="preserve"> </v>
      </c>
      <c r="E14">
        <f>'Club Input'!F25</f>
        <v>0</v>
      </c>
      <c r="F14" t="str">
        <f>'Club Input'!G25</f>
        <v xml:space="preserve"> </v>
      </c>
      <c r="G14" t="str">
        <f>'Club Input'!H25</f>
        <v xml:space="preserve"> </v>
      </c>
      <c r="H14" t="str">
        <f>'Club Input'!I25</f>
        <v xml:space="preserve"> </v>
      </c>
      <c r="I14" t="str">
        <f>'Club Input'!J25</f>
        <v xml:space="preserve"> </v>
      </c>
      <c r="J14" t="str">
        <f>'Club Input'!K25</f>
        <v xml:space="preserve"> </v>
      </c>
      <c r="K14">
        <f>'Club Input'!M25</f>
        <v>0</v>
      </c>
      <c r="L14" t="str">
        <f t="shared" si="0"/>
        <v>Competitor Name - 0</v>
      </c>
      <c r="M14" t="str">
        <f>'Club Input'!P25</f>
        <v>No Sparring</v>
      </c>
      <c r="N14" t="str">
        <f>'Club Input'!Q25</f>
        <v>No Poomsae</v>
      </c>
    </row>
    <row r="15" spans="1:14" x14ac:dyDescent="0.2">
      <c r="A15" t="str">
        <f>'Club Input'!B26</f>
        <v>Competitor Name</v>
      </c>
      <c r="B15" t="str">
        <f>'Club Input'!C26</f>
        <v xml:space="preserve"> </v>
      </c>
      <c r="C15" t="str">
        <f>'Club Input'!D26</f>
        <v xml:space="preserve"> </v>
      </c>
      <c r="D15" t="str">
        <f>'Club Input'!E26</f>
        <v xml:space="preserve"> </v>
      </c>
      <c r="E15">
        <f>'Club Input'!F26</f>
        <v>0</v>
      </c>
      <c r="F15" t="str">
        <f>'Club Input'!G26</f>
        <v xml:space="preserve"> </v>
      </c>
      <c r="G15" t="str">
        <f>'Club Input'!H26</f>
        <v xml:space="preserve"> </v>
      </c>
      <c r="H15" t="str">
        <f>'Club Input'!I26</f>
        <v xml:space="preserve"> </v>
      </c>
      <c r="I15" t="str">
        <f>'Club Input'!J26</f>
        <v xml:space="preserve"> </v>
      </c>
      <c r="J15" t="str">
        <f>'Club Input'!K26</f>
        <v xml:space="preserve"> </v>
      </c>
      <c r="K15">
        <f>'Club Input'!M26</f>
        <v>0</v>
      </c>
      <c r="L15" t="str">
        <f t="shared" si="0"/>
        <v>Competitor Name - 0</v>
      </c>
      <c r="M15" t="str">
        <f>'Club Input'!P26</f>
        <v>No Sparring</v>
      </c>
      <c r="N15" t="str">
        <f>'Club Input'!Q26</f>
        <v>No Poomsae</v>
      </c>
    </row>
    <row r="16" spans="1:14" x14ac:dyDescent="0.2">
      <c r="A16" t="str">
        <f>'Club Input'!B27</f>
        <v>Competitor Name</v>
      </c>
      <c r="B16" t="str">
        <f>'Club Input'!C27</f>
        <v xml:space="preserve"> </v>
      </c>
      <c r="C16" t="str">
        <f>'Club Input'!D27</f>
        <v xml:space="preserve"> </v>
      </c>
      <c r="D16" t="str">
        <f>'Club Input'!E27</f>
        <v xml:space="preserve"> </v>
      </c>
      <c r="E16">
        <f>'Club Input'!F27</f>
        <v>0</v>
      </c>
      <c r="F16" t="str">
        <f>'Club Input'!G27</f>
        <v xml:space="preserve"> </v>
      </c>
      <c r="G16" t="str">
        <f>'Club Input'!H27</f>
        <v xml:space="preserve"> </v>
      </c>
      <c r="H16" t="str">
        <f>'Club Input'!I27</f>
        <v xml:space="preserve"> </v>
      </c>
      <c r="I16" t="str">
        <f>'Club Input'!J27</f>
        <v xml:space="preserve"> </v>
      </c>
      <c r="J16" t="str">
        <f>'Club Input'!K27</f>
        <v xml:space="preserve"> </v>
      </c>
      <c r="K16">
        <f>'Club Input'!M27</f>
        <v>0</v>
      </c>
      <c r="L16" t="str">
        <f t="shared" si="0"/>
        <v>Competitor Name - 0</v>
      </c>
      <c r="M16" t="str">
        <f>'Club Input'!P27</f>
        <v>No Sparring</v>
      </c>
      <c r="N16" t="str">
        <f>'Club Input'!Q27</f>
        <v>No Poomsae</v>
      </c>
    </row>
    <row r="17" spans="1:14" x14ac:dyDescent="0.2">
      <c r="A17" t="str">
        <f>'Club Input'!B28</f>
        <v>Competitor Name</v>
      </c>
      <c r="B17" t="str">
        <f>'Club Input'!C28</f>
        <v xml:space="preserve"> </v>
      </c>
      <c r="C17" t="str">
        <f>'Club Input'!D28</f>
        <v xml:space="preserve"> </v>
      </c>
      <c r="D17" t="str">
        <f>'Club Input'!E28</f>
        <v xml:space="preserve"> </v>
      </c>
      <c r="E17">
        <f>'Club Input'!F28</f>
        <v>0</v>
      </c>
      <c r="F17" t="str">
        <f>'Club Input'!G28</f>
        <v xml:space="preserve"> </v>
      </c>
      <c r="G17" t="str">
        <f>'Club Input'!H28</f>
        <v xml:space="preserve"> </v>
      </c>
      <c r="H17" t="str">
        <f>'Club Input'!I28</f>
        <v xml:space="preserve"> </v>
      </c>
      <c r="I17" t="str">
        <f>'Club Input'!J28</f>
        <v xml:space="preserve"> </v>
      </c>
      <c r="J17" t="str">
        <f>'Club Input'!K28</f>
        <v xml:space="preserve"> </v>
      </c>
      <c r="K17">
        <f>'Club Input'!M28</f>
        <v>0</v>
      </c>
      <c r="L17" t="str">
        <f t="shared" si="0"/>
        <v>Competitor Name - 0</v>
      </c>
      <c r="M17" t="str">
        <f>'Club Input'!P28</f>
        <v>No Sparring</v>
      </c>
      <c r="N17" t="str">
        <f>'Club Input'!Q28</f>
        <v>No Poomsae</v>
      </c>
    </row>
    <row r="18" spans="1:14" x14ac:dyDescent="0.2">
      <c r="A18" t="str">
        <f>'Club Input'!B29</f>
        <v>Competitor Name</v>
      </c>
      <c r="B18" t="str">
        <f>'Club Input'!C29</f>
        <v xml:space="preserve"> </v>
      </c>
      <c r="C18" t="str">
        <f>'Club Input'!D29</f>
        <v xml:space="preserve"> </v>
      </c>
      <c r="D18" t="str">
        <f>'Club Input'!E29</f>
        <v xml:space="preserve"> </v>
      </c>
      <c r="E18">
        <f>'Club Input'!F29</f>
        <v>0</v>
      </c>
      <c r="F18" t="str">
        <f>'Club Input'!G29</f>
        <v xml:space="preserve"> </v>
      </c>
      <c r="G18" t="str">
        <f>'Club Input'!H29</f>
        <v xml:space="preserve"> </v>
      </c>
      <c r="H18" t="str">
        <f>'Club Input'!I29</f>
        <v xml:space="preserve"> </v>
      </c>
      <c r="I18" t="str">
        <f>'Club Input'!J29</f>
        <v xml:space="preserve"> </v>
      </c>
      <c r="J18" t="str">
        <f>'Club Input'!K29</f>
        <v xml:space="preserve"> </v>
      </c>
      <c r="K18">
        <f>'Club Input'!M29</f>
        <v>0</v>
      </c>
      <c r="L18" t="str">
        <f t="shared" si="0"/>
        <v>Competitor Name - 0</v>
      </c>
      <c r="M18" t="str">
        <f>'Club Input'!P29</f>
        <v>No Sparring</v>
      </c>
      <c r="N18" t="str">
        <f>'Club Input'!Q29</f>
        <v>No Poomsae</v>
      </c>
    </row>
    <row r="19" spans="1:14" x14ac:dyDescent="0.2">
      <c r="A19" t="str">
        <f>'Club Input'!B30</f>
        <v>Competitor Name</v>
      </c>
      <c r="B19" t="str">
        <f>'Club Input'!C30</f>
        <v xml:space="preserve"> </v>
      </c>
      <c r="C19" t="str">
        <f>'Club Input'!D30</f>
        <v xml:space="preserve"> </v>
      </c>
      <c r="D19" t="str">
        <f>'Club Input'!E30</f>
        <v xml:space="preserve"> </v>
      </c>
      <c r="E19">
        <f>'Club Input'!F30</f>
        <v>0</v>
      </c>
      <c r="F19" t="str">
        <f>'Club Input'!G30</f>
        <v xml:space="preserve"> </v>
      </c>
      <c r="G19" t="str">
        <f>'Club Input'!H30</f>
        <v xml:space="preserve"> </v>
      </c>
      <c r="H19" t="str">
        <f>'Club Input'!I30</f>
        <v xml:space="preserve"> </v>
      </c>
      <c r="I19" t="str">
        <f>'Club Input'!J30</f>
        <v xml:space="preserve"> </v>
      </c>
      <c r="J19" t="str">
        <f>'Club Input'!K30</f>
        <v xml:space="preserve"> </v>
      </c>
      <c r="K19">
        <f>'Club Input'!M30</f>
        <v>0</v>
      </c>
      <c r="L19" t="str">
        <f t="shared" si="0"/>
        <v>Competitor Name - 0</v>
      </c>
      <c r="M19" t="str">
        <f>'Club Input'!P30</f>
        <v>No Sparring</v>
      </c>
      <c r="N19" t="str">
        <f>'Club Input'!Q30</f>
        <v>No Poomsae</v>
      </c>
    </row>
    <row r="20" spans="1:14" x14ac:dyDescent="0.2">
      <c r="A20" t="str">
        <f>'Club Input'!B31</f>
        <v>Competitor Name</v>
      </c>
      <c r="B20" t="str">
        <f>'Club Input'!C31</f>
        <v xml:space="preserve"> </v>
      </c>
      <c r="C20" t="str">
        <f>'Club Input'!D31</f>
        <v xml:space="preserve"> </v>
      </c>
      <c r="D20" t="str">
        <f>'Club Input'!E31</f>
        <v xml:space="preserve"> </v>
      </c>
      <c r="E20">
        <f>'Club Input'!F31</f>
        <v>0</v>
      </c>
      <c r="F20" t="str">
        <f>'Club Input'!G31</f>
        <v xml:space="preserve"> </v>
      </c>
      <c r="G20" t="str">
        <f>'Club Input'!H31</f>
        <v xml:space="preserve"> </v>
      </c>
      <c r="H20" t="str">
        <f>'Club Input'!I31</f>
        <v xml:space="preserve"> </v>
      </c>
      <c r="I20" t="str">
        <f>'Club Input'!J31</f>
        <v xml:space="preserve"> </v>
      </c>
      <c r="J20" t="str">
        <f>'Club Input'!K31</f>
        <v xml:space="preserve"> </v>
      </c>
      <c r="K20">
        <f>'Club Input'!M31</f>
        <v>0</v>
      </c>
      <c r="L20" t="str">
        <f t="shared" si="0"/>
        <v>Competitor Name - 0</v>
      </c>
      <c r="M20" t="str">
        <f>'Club Input'!P31</f>
        <v>No Sparring</v>
      </c>
      <c r="N20" t="str">
        <f>'Club Input'!Q31</f>
        <v>No Poomsae</v>
      </c>
    </row>
    <row r="21" spans="1:14" x14ac:dyDescent="0.2">
      <c r="A21" t="str">
        <f>'Club Input'!B32</f>
        <v>Competitor Name</v>
      </c>
      <c r="B21" t="str">
        <f>'Club Input'!C32</f>
        <v xml:space="preserve"> </v>
      </c>
      <c r="C21" t="str">
        <f>'Club Input'!D32</f>
        <v xml:space="preserve"> </v>
      </c>
      <c r="D21" t="str">
        <f>'Club Input'!E32</f>
        <v xml:space="preserve"> </v>
      </c>
      <c r="E21">
        <f>'Club Input'!F32</f>
        <v>0</v>
      </c>
      <c r="F21" t="str">
        <f>'Club Input'!G32</f>
        <v xml:space="preserve"> </v>
      </c>
      <c r="G21" t="str">
        <f>'Club Input'!H32</f>
        <v xml:space="preserve"> </v>
      </c>
      <c r="H21" t="str">
        <f>'Club Input'!I32</f>
        <v xml:space="preserve"> </v>
      </c>
      <c r="I21" t="str">
        <f>'Club Input'!J32</f>
        <v xml:space="preserve"> </v>
      </c>
      <c r="J21" t="str">
        <f>'Club Input'!K32</f>
        <v xml:space="preserve"> </v>
      </c>
      <c r="K21">
        <f>'Club Input'!M32</f>
        <v>0</v>
      </c>
      <c r="L21" t="str">
        <f t="shared" si="0"/>
        <v>Competitor Name - 0</v>
      </c>
      <c r="M21" t="str">
        <f>'Club Input'!P32</f>
        <v>No Sparring</v>
      </c>
      <c r="N21" t="str">
        <f>'Club Input'!Q32</f>
        <v>No Poomsae</v>
      </c>
    </row>
    <row r="22" spans="1:14" x14ac:dyDescent="0.2">
      <c r="A22" t="str">
        <f>'Club Input'!B33</f>
        <v>Competitor Name</v>
      </c>
      <c r="B22" t="str">
        <f>'Club Input'!C33</f>
        <v xml:space="preserve"> </v>
      </c>
      <c r="C22" t="str">
        <f>'Club Input'!D33</f>
        <v xml:space="preserve"> </v>
      </c>
      <c r="D22" t="str">
        <f>'Club Input'!E33</f>
        <v xml:space="preserve"> </v>
      </c>
      <c r="E22">
        <f>'Club Input'!F33</f>
        <v>0</v>
      </c>
      <c r="F22" t="str">
        <f>'Club Input'!G33</f>
        <v xml:space="preserve"> </v>
      </c>
      <c r="G22" t="str">
        <f>'Club Input'!H33</f>
        <v xml:space="preserve"> </v>
      </c>
      <c r="H22" t="str">
        <f>'Club Input'!I33</f>
        <v xml:space="preserve"> </v>
      </c>
      <c r="I22" t="str">
        <f>'Club Input'!J33</f>
        <v xml:space="preserve"> </v>
      </c>
      <c r="J22" t="str">
        <f>'Club Input'!K33</f>
        <v xml:space="preserve"> </v>
      </c>
      <c r="K22">
        <f>'Club Input'!M33</f>
        <v>0</v>
      </c>
      <c r="L22" t="str">
        <f t="shared" si="0"/>
        <v>Competitor Name - 0</v>
      </c>
      <c r="M22" t="str">
        <f>'Club Input'!P33</f>
        <v>No Sparring</v>
      </c>
      <c r="N22" t="str">
        <f>'Club Input'!Q33</f>
        <v>No Poomsae</v>
      </c>
    </row>
    <row r="23" spans="1:14" x14ac:dyDescent="0.2">
      <c r="A23" t="str">
        <f>'Club Input'!B34</f>
        <v>Competitor Name</v>
      </c>
      <c r="B23" t="str">
        <f>'Club Input'!C34</f>
        <v xml:space="preserve"> </v>
      </c>
      <c r="C23" t="str">
        <f>'Club Input'!D34</f>
        <v xml:space="preserve"> </v>
      </c>
      <c r="D23" t="str">
        <f>'Club Input'!E34</f>
        <v xml:space="preserve"> </v>
      </c>
      <c r="E23">
        <f>'Club Input'!F34</f>
        <v>0</v>
      </c>
      <c r="F23" t="str">
        <f>'Club Input'!G34</f>
        <v xml:space="preserve"> </v>
      </c>
      <c r="G23" t="str">
        <f>'Club Input'!H34</f>
        <v xml:space="preserve"> </v>
      </c>
      <c r="H23" t="str">
        <f>'Club Input'!I34</f>
        <v xml:space="preserve"> </v>
      </c>
      <c r="I23" t="str">
        <f>'Club Input'!J34</f>
        <v xml:space="preserve"> </v>
      </c>
      <c r="J23" t="str">
        <f>'Club Input'!K34</f>
        <v xml:space="preserve"> </v>
      </c>
      <c r="K23">
        <f>'Club Input'!M34</f>
        <v>0</v>
      </c>
      <c r="L23" t="str">
        <f t="shared" si="0"/>
        <v>Competitor Name - 0</v>
      </c>
      <c r="M23" t="str">
        <f>'Club Input'!P34</f>
        <v>No Sparring</v>
      </c>
      <c r="N23" t="str">
        <f>'Club Input'!Q34</f>
        <v>No Poomsae</v>
      </c>
    </row>
    <row r="24" spans="1:14" x14ac:dyDescent="0.2">
      <c r="A24" t="str">
        <f>'Club Input'!B35</f>
        <v>Competitor Name</v>
      </c>
      <c r="B24" t="str">
        <f>'Club Input'!C35</f>
        <v xml:space="preserve"> </v>
      </c>
      <c r="C24" t="str">
        <f>'Club Input'!D35</f>
        <v xml:space="preserve"> </v>
      </c>
      <c r="D24" t="str">
        <f>'Club Input'!E35</f>
        <v xml:space="preserve"> </v>
      </c>
      <c r="E24">
        <f>'Club Input'!F35</f>
        <v>0</v>
      </c>
      <c r="F24" t="str">
        <f>'Club Input'!G35</f>
        <v xml:space="preserve"> </v>
      </c>
      <c r="G24" t="str">
        <f>'Club Input'!H35</f>
        <v xml:space="preserve"> </v>
      </c>
      <c r="H24" t="str">
        <f>'Club Input'!I35</f>
        <v xml:space="preserve"> </v>
      </c>
      <c r="I24" t="str">
        <f>'Club Input'!J35</f>
        <v xml:space="preserve"> </v>
      </c>
      <c r="J24" t="str">
        <f>'Club Input'!K35</f>
        <v xml:space="preserve"> </v>
      </c>
      <c r="K24">
        <f>'Club Input'!M35</f>
        <v>0</v>
      </c>
      <c r="L24" t="str">
        <f t="shared" si="0"/>
        <v>Competitor Name - 0</v>
      </c>
      <c r="M24" t="str">
        <f>'Club Input'!P35</f>
        <v>No Sparring</v>
      </c>
      <c r="N24" t="str">
        <f>'Club Input'!Q35</f>
        <v>No Poomsae</v>
      </c>
    </row>
    <row r="25" spans="1:14" x14ac:dyDescent="0.2">
      <c r="A25" t="str">
        <f>'Club Input'!B36</f>
        <v>Competitor Name</v>
      </c>
      <c r="B25" t="str">
        <f>'Club Input'!C36</f>
        <v xml:space="preserve"> </v>
      </c>
      <c r="C25" t="str">
        <f>'Club Input'!D36</f>
        <v xml:space="preserve"> </v>
      </c>
      <c r="D25" t="str">
        <f>'Club Input'!E36</f>
        <v xml:space="preserve"> </v>
      </c>
      <c r="E25">
        <f>'Club Input'!F36</f>
        <v>0</v>
      </c>
      <c r="F25" t="str">
        <f>'Club Input'!G36</f>
        <v xml:space="preserve"> </v>
      </c>
      <c r="G25" t="str">
        <f>'Club Input'!H36</f>
        <v xml:space="preserve"> </v>
      </c>
      <c r="H25" t="str">
        <f>'Club Input'!I36</f>
        <v xml:space="preserve"> </v>
      </c>
      <c r="I25" t="str">
        <f>'Club Input'!J36</f>
        <v xml:space="preserve"> </v>
      </c>
      <c r="J25" t="str">
        <f>'Club Input'!K36</f>
        <v xml:space="preserve"> </v>
      </c>
      <c r="K25">
        <f>'Club Input'!M36</f>
        <v>0</v>
      </c>
      <c r="L25" t="str">
        <f t="shared" si="0"/>
        <v>Competitor Name - 0</v>
      </c>
      <c r="M25" t="str">
        <f>'Club Input'!P36</f>
        <v>No Sparring</v>
      </c>
      <c r="N25" t="str">
        <f>'Club Input'!Q36</f>
        <v>No Poomsae</v>
      </c>
    </row>
    <row r="26" spans="1:14" x14ac:dyDescent="0.2">
      <c r="A26" t="str">
        <f>'Club Input'!B37</f>
        <v>Competitor Name</v>
      </c>
      <c r="B26" t="str">
        <f>'Club Input'!C37</f>
        <v xml:space="preserve"> </v>
      </c>
      <c r="C26" t="str">
        <f>'Club Input'!D37</f>
        <v xml:space="preserve"> </v>
      </c>
      <c r="D26" t="str">
        <f>'Club Input'!E37</f>
        <v xml:space="preserve"> </v>
      </c>
      <c r="E26">
        <f>'Club Input'!F37</f>
        <v>0</v>
      </c>
      <c r="F26" t="str">
        <f>'Club Input'!G37</f>
        <v xml:space="preserve"> </v>
      </c>
      <c r="G26" t="str">
        <f>'Club Input'!H37</f>
        <v xml:space="preserve"> </v>
      </c>
      <c r="H26" t="str">
        <f>'Club Input'!I37</f>
        <v xml:space="preserve"> </v>
      </c>
      <c r="I26" t="str">
        <f>'Club Input'!J37</f>
        <v xml:space="preserve"> </v>
      </c>
      <c r="J26" t="str">
        <f>'Club Input'!K37</f>
        <v xml:space="preserve"> </v>
      </c>
      <c r="K26">
        <f>'Club Input'!M37</f>
        <v>0</v>
      </c>
      <c r="L26" t="str">
        <f t="shared" si="0"/>
        <v>Competitor Name - 0</v>
      </c>
      <c r="M26" t="str">
        <f>'Club Input'!P37</f>
        <v>No Sparring</v>
      </c>
      <c r="N26" t="str">
        <f>'Club Input'!Q37</f>
        <v>No Poomsae</v>
      </c>
    </row>
    <row r="27" spans="1:14" x14ac:dyDescent="0.2">
      <c r="A27" t="str">
        <f>'Club Input'!B38</f>
        <v>Competitor Name</v>
      </c>
      <c r="B27" t="str">
        <f>'Club Input'!C38</f>
        <v xml:space="preserve"> </v>
      </c>
      <c r="C27" t="str">
        <f>'Club Input'!D38</f>
        <v xml:space="preserve"> </v>
      </c>
      <c r="D27" t="str">
        <f>'Club Input'!E38</f>
        <v xml:space="preserve"> </v>
      </c>
      <c r="E27">
        <f>'Club Input'!F38</f>
        <v>0</v>
      </c>
      <c r="F27" t="str">
        <f>'Club Input'!G38</f>
        <v xml:space="preserve"> </v>
      </c>
      <c r="G27" t="str">
        <f>'Club Input'!H38</f>
        <v xml:space="preserve"> </v>
      </c>
      <c r="H27" t="str">
        <f>'Club Input'!I38</f>
        <v xml:space="preserve"> </v>
      </c>
      <c r="I27" t="str">
        <f>'Club Input'!J38</f>
        <v xml:space="preserve"> </v>
      </c>
      <c r="J27" t="str">
        <f>'Club Input'!K38</f>
        <v xml:space="preserve"> </v>
      </c>
      <c r="K27">
        <f>'Club Input'!M38</f>
        <v>0</v>
      </c>
      <c r="L27" t="str">
        <f t="shared" si="0"/>
        <v>Competitor Name - 0</v>
      </c>
      <c r="M27" t="str">
        <f>'Club Input'!P38</f>
        <v>No Sparring</v>
      </c>
      <c r="N27" t="str">
        <f>'Club Input'!Q38</f>
        <v>No Poomsae</v>
      </c>
    </row>
    <row r="28" spans="1:14" x14ac:dyDescent="0.2">
      <c r="A28" t="str">
        <f>'Club Input'!B39</f>
        <v>Competitor Name</v>
      </c>
      <c r="B28" t="str">
        <f>'Club Input'!C39</f>
        <v xml:space="preserve"> </v>
      </c>
      <c r="C28" t="str">
        <f>'Club Input'!D39</f>
        <v xml:space="preserve"> </v>
      </c>
      <c r="D28" t="str">
        <f>'Club Input'!E39</f>
        <v xml:space="preserve"> </v>
      </c>
      <c r="E28">
        <f>'Club Input'!F39</f>
        <v>0</v>
      </c>
      <c r="F28" t="str">
        <f>'Club Input'!G39</f>
        <v xml:space="preserve"> </v>
      </c>
      <c r="G28" t="str">
        <f>'Club Input'!H39</f>
        <v xml:space="preserve"> </v>
      </c>
      <c r="H28" t="str">
        <f>'Club Input'!I39</f>
        <v xml:space="preserve"> </v>
      </c>
      <c r="I28" t="str">
        <f>'Club Input'!J39</f>
        <v xml:space="preserve"> </v>
      </c>
      <c r="J28" t="str">
        <f>'Club Input'!K39</f>
        <v xml:space="preserve"> </v>
      </c>
      <c r="K28">
        <f>'Club Input'!M39</f>
        <v>0</v>
      </c>
      <c r="L28" t="str">
        <f t="shared" si="0"/>
        <v>Competitor Name - 0</v>
      </c>
      <c r="M28" t="str">
        <f>'Club Input'!P39</f>
        <v>No Sparring</v>
      </c>
      <c r="N28" t="str">
        <f>'Club Input'!Q39</f>
        <v>No Poomsae</v>
      </c>
    </row>
    <row r="29" spans="1:14" x14ac:dyDescent="0.2">
      <c r="A29" t="str">
        <f>'Club Input'!B40</f>
        <v>Competitor Name</v>
      </c>
      <c r="B29" t="str">
        <f>'Club Input'!C40</f>
        <v xml:space="preserve"> </v>
      </c>
      <c r="C29" t="str">
        <f>'Club Input'!D40</f>
        <v xml:space="preserve"> </v>
      </c>
      <c r="D29" t="str">
        <f>'Club Input'!E40</f>
        <v xml:space="preserve"> </v>
      </c>
      <c r="E29">
        <f>'Club Input'!F40</f>
        <v>0</v>
      </c>
      <c r="F29" t="str">
        <f>'Club Input'!G40</f>
        <v xml:space="preserve"> </v>
      </c>
      <c r="G29" t="str">
        <f>'Club Input'!H40</f>
        <v xml:space="preserve"> </v>
      </c>
      <c r="H29" t="str">
        <f>'Club Input'!I40</f>
        <v xml:space="preserve"> </v>
      </c>
      <c r="I29" t="str">
        <f>'Club Input'!J40</f>
        <v xml:space="preserve"> </v>
      </c>
      <c r="J29" t="str">
        <f>'Club Input'!K40</f>
        <v xml:space="preserve"> </v>
      </c>
      <c r="K29">
        <f>'Club Input'!M40</f>
        <v>0</v>
      </c>
      <c r="L29" t="str">
        <f t="shared" si="0"/>
        <v>Competitor Name - 0</v>
      </c>
      <c r="M29" t="str">
        <f>'Club Input'!P40</f>
        <v>No Sparring</v>
      </c>
      <c r="N29" t="str">
        <f>'Club Input'!Q40</f>
        <v>No Poomsae</v>
      </c>
    </row>
    <row r="30" spans="1:14" x14ac:dyDescent="0.2">
      <c r="A30" t="str">
        <f>'Club Input'!B41</f>
        <v>Competitor Name</v>
      </c>
      <c r="B30" t="str">
        <f>'Club Input'!C41</f>
        <v xml:space="preserve"> </v>
      </c>
      <c r="C30" t="str">
        <f>'Club Input'!D41</f>
        <v xml:space="preserve"> </v>
      </c>
      <c r="D30" t="str">
        <f>'Club Input'!E41</f>
        <v xml:space="preserve"> </v>
      </c>
      <c r="E30">
        <f>'Club Input'!F41</f>
        <v>0</v>
      </c>
      <c r="F30" t="str">
        <f>'Club Input'!G41</f>
        <v xml:space="preserve"> </v>
      </c>
      <c r="G30" t="str">
        <f>'Club Input'!H41</f>
        <v xml:space="preserve"> </v>
      </c>
      <c r="H30" t="str">
        <f>'Club Input'!I41</f>
        <v xml:space="preserve"> </v>
      </c>
      <c r="I30" t="str">
        <f>'Club Input'!J41</f>
        <v xml:space="preserve"> </v>
      </c>
      <c r="J30" t="str">
        <f>'Club Input'!K41</f>
        <v xml:space="preserve"> </v>
      </c>
      <c r="K30">
        <f>'Club Input'!M41</f>
        <v>0</v>
      </c>
      <c r="L30" t="str">
        <f t="shared" si="0"/>
        <v>Competitor Name - 0</v>
      </c>
      <c r="M30" t="str">
        <f>'Club Input'!P41</f>
        <v>No Sparring</v>
      </c>
      <c r="N30" t="str">
        <f>'Club Input'!Q41</f>
        <v>No Poomsae</v>
      </c>
    </row>
    <row r="31" spans="1:14" x14ac:dyDescent="0.2">
      <c r="A31" t="str">
        <f>'Club Input'!B42</f>
        <v>Competitor Name</v>
      </c>
      <c r="B31" t="str">
        <f>'Club Input'!C42</f>
        <v xml:space="preserve"> </v>
      </c>
      <c r="C31" t="str">
        <f>'Club Input'!D42</f>
        <v xml:space="preserve"> </v>
      </c>
      <c r="D31" t="str">
        <f>'Club Input'!E42</f>
        <v xml:space="preserve"> </v>
      </c>
      <c r="E31">
        <f>'Club Input'!F42</f>
        <v>0</v>
      </c>
      <c r="F31" t="str">
        <f>'Club Input'!G42</f>
        <v xml:space="preserve"> </v>
      </c>
      <c r="G31" t="str">
        <f>'Club Input'!H42</f>
        <v xml:space="preserve"> </v>
      </c>
      <c r="H31" t="str">
        <f>'Club Input'!I42</f>
        <v xml:space="preserve"> </v>
      </c>
      <c r="I31" t="str">
        <f>'Club Input'!J42</f>
        <v xml:space="preserve"> </v>
      </c>
      <c r="J31" t="str">
        <f>'Club Input'!K42</f>
        <v xml:space="preserve"> </v>
      </c>
      <c r="K31">
        <f>'Club Input'!M42</f>
        <v>0</v>
      </c>
      <c r="L31" t="str">
        <f t="shared" si="0"/>
        <v>Competitor Name - 0</v>
      </c>
      <c r="M31" t="str">
        <f>'Club Input'!P42</f>
        <v>No Sparring</v>
      </c>
      <c r="N31" t="str">
        <f>'Club Input'!Q42</f>
        <v>No Poomsae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Club Input</vt:lpstr>
      <vt:lpstr>Tournament Import</vt:lpstr>
      <vt:lpstr>'Club Input'!Print_Area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Garry Carpenter Taekwondo</dc:creator>
  <cp:lastModifiedBy>Garry Carpenter</cp:lastModifiedBy>
  <cp:lastPrinted>2022-06-06T04:53:13Z</cp:lastPrinted>
  <dcterms:created xsi:type="dcterms:W3CDTF">2022-06-06T04:41:40Z</dcterms:created>
  <dcterms:modified xsi:type="dcterms:W3CDTF">2026-03-17T21:21:04Z</dcterms:modified>
</cp:coreProperties>
</file>